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howInkAnnotation="0"/>
  <mc:AlternateContent xmlns:mc="http://schemas.openxmlformats.org/markup-compatibility/2006">
    <mc:Choice Requires="x15">
      <x15ac:absPath xmlns:x15ac="http://schemas.microsoft.com/office/spreadsheetml/2010/11/ac" url="D:\05 aMZPiMRP\!01_SIWZ\Zadanie 2 BUDOWLE PIĘTRZĄCE\OPZ załaczniki\Zal4 do SOPZ Procedura odbiorowa\"/>
    </mc:Choice>
  </mc:AlternateContent>
  <xr:revisionPtr revIDLastSave="0" documentId="13_ncr:1_{7BABE755-2B4F-4127-A9EC-3FCA6E316CCD}" xr6:coauthVersionLast="41" xr6:coauthVersionMax="41" xr10:uidLastSave="{00000000-0000-0000-0000-000000000000}"/>
  <bookViews>
    <workbookView xWindow="-120" yWindow="-120" windowWidth="29040" windowHeight="15840" tabRatio="833" xr2:uid="{00000000-000D-0000-FFFF-FFFF00000000}"/>
  </bookViews>
  <sheets>
    <sheet name="Zestawienie produktów zad 2" sheetId="18" r:id="rId1"/>
    <sheet name="swieta" sheetId="13" r:id="rId2"/>
    <sheet name="Zaawansowanie %-old" sheetId="11" state="hidden" r:id="rId3"/>
  </sheets>
  <externalReferences>
    <externalReference r:id="rId4"/>
  </externalReferences>
  <definedNames>
    <definedName name="_xlnm._FilterDatabase" localSheetId="0">'Zestawienie produktów zad 2'!$A$2:$Q$26</definedName>
    <definedName name="a">#REF!</definedName>
    <definedName name="harmPZRP" localSheetId="0">#REF!</definedName>
    <definedName name="harmPZRP">#REF!</definedName>
    <definedName name="harmSOOSPZRP" localSheetId="0">#REF!</definedName>
    <definedName name="harmSOOSPZRP">#REF!</definedName>
    <definedName name="_xlnm.Print_Area" localSheetId="0">'Zestawienie produktów zad 2'!$A$2:$Q$26</definedName>
    <definedName name="Statusy" localSheetId="0">#REF!</definedName>
    <definedName name="Statusy">#REF!</definedName>
    <definedName name="_xlnm.Print_Titles" localSheetId="0">'Zestawienie produktów zad 2'!$2:$2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8" l="1"/>
  <c r="D28" i="18" s="1"/>
  <c r="E24" i="18"/>
  <c r="K24" i="18" s="1"/>
  <c r="E20" i="18"/>
  <c r="D20" i="18" s="1"/>
  <c r="D21" i="18"/>
  <c r="E21" i="18"/>
  <c r="E22" i="18"/>
  <c r="D22" i="18" s="1"/>
  <c r="E23" i="18"/>
  <c r="D23" i="18" s="1"/>
  <c r="E27" i="18"/>
  <c r="D27" i="18" s="1"/>
  <c r="E26" i="18"/>
  <c r="D26" i="18" s="1"/>
  <c r="E25" i="18"/>
  <c r="D25" i="18" s="1"/>
  <c r="E18" i="18"/>
  <c r="K18" i="18" s="1"/>
  <c r="E17" i="18"/>
  <c r="D17" i="18" s="1"/>
  <c r="E16" i="18"/>
  <c r="K16" i="18" s="1"/>
  <c r="E15" i="18"/>
  <c r="D15" i="18" s="1"/>
  <c r="E11" i="18"/>
  <c r="K11" i="18" s="1"/>
  <c r="E5" i="18"/>
  <c r="D5" i="18" s="1"/>
  <c r="E8" i="18" l="1"/>
  <c r="D8" i="18" s="1"/>
  <c r="E13" i="18"/>
  <c r="D13" i="18" s="1"/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<sst xmlns="http://schemas.openxmlformats.org/spreadsheetml/2006/main" count="276" uniqueCount="164">
  <si>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</si>
  <si>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</si>
  <si>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</si>
  <si>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</si>
  <si>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</si>
  <si>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</si>
  <si>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</si>
  <si>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</si>
  <si>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</si>
  <si>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</si>
  <si>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</si>
  <si>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</si>
  <si>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</si>
  <si>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</si>
  <si>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</si>
  <si>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</si>
  <si>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Metadane</t>
  </si>
  <si>
    <t>Dokument</t>
  </si>
  <si>
    <t>Warstwy przestrzenne</t>
  </si>
  <si>
    <t>Zestaw danych</t>
  </si>
  <si>
    <t>Dodatkowy komentarz</t>
  </si>
  <si>
    <t>Nie dotyczy</t>
  </si>
  <si>
    <t xml:space="preserve">Nie dotyczy </t>
  </si>
  <si>
    <t xml:space="preserve">Termin dostarczenia produktu 
do odbioru </t>
  </si>
  <si>
    <t xml:space="preserve">Nr WBS Produktu </t>
  </si>
  <si>
    <t>Skrócona nazwa produktu 
[na potrzeby nazewnictwa plików]</t>
  </si>
  <si>
    <t>Liczba dni na zgłoszenie uwag Zamawiającego
- 1. iteracja 
[dni robocze]</t>
  </si>
  <si>
    <t>Liczba dni na uwzględnienie uwag 
- 1. iteracja 
[dni robocze]</t>
  </si>
  <si>
    <t>Liczba dni na zgłoszenie uwag Zamawiającego - 2. iteracja 
[dni robocze]</t>
  </si>
  <si>
    <t xml:space="preserve">Liczba dni na uwzględnienie uwag 
-  2. iteracja [dni robocze] </t>
  </si>
  <si>
    <t>Liczba dni na dostarczenie finalnej wersji produktu 
[dni robocze]</t>
  </si>
  <si>
    <t>Nazwa katalogu</t>
  </si>
  <si>
    <t xml:space="preserve">Nazwa produktu 
[do stosowania na stronie tytułowej produktu]
</t>
  </si>
  <si>
    <t xml:space="preserve">Typ produktu </t>
  </si>
  <si>
    <t>Forma produktu
[na potrzeby odbioru]</t>
  </si>
  <si>
    <t>Biblioteka stylów i symboli</t>
  </si>
  <si>
    <t>Rastry</t>
  </si>
  <si>
    <t xml:space="preserve">Baza danych MZP i MRP </t>
  </si>
  <si>
    <t xml:space="preserve">Biblioteka stylów i symboli </t>
  </si>
  <si>
    <t xml:space="preserve">Wersje kartograficzne MZP i MRP 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</si>
  <si>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</si>
  <si>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</si>
  <si>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</si>
  <si>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</si>
  <si>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</si>
  <si>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</si>
  <si>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</si>
  <si>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</si>
  <si>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</si>
  <si>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</si>
  <si>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</si>
  <si>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</si>
  <si>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</si>
  <si>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r>
      <t>Pierwszy dzień</t>
    </r>
    <r>
      <rPr>
        <sz val="10"/>
        <color indexed="8"/>
        <rFont val="Arial"/>
        <family val="2"/>
      </rPr>
      <t xml:space="preserve"> Święto Bożego Narodzenia (Christmas)</t>
    </r>
  </si>
  <si>
    <t>Drugi dzień Świąt Bożego Narodzenia (Second Day of Christmas)</t>
  </si>
  <si>
    <t>Pierwszy dzień Bożego Narodzenia (Christmas)</t>
  </si>
  <si>
    <t>Drugi dzień Bożego Narodzenia (Second Day of Christmas)</t>
  </si>
  <si>
    <t>jw.</t>
  </si>
  <si>
    <t>Wymagane  potwierdzenie uzgodnień zewnętrznych</t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</si>
  <si>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</si>
  <si>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</si>
  <si>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</si>
  <si>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</si>
  <si>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</si>
  <si>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</si>
  <si>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</si>
  <si>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</si>
  <si>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</si>
  <si>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</si>
  <si>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t xml:space="preserve">Dokument </t>
  </si>
  <si>
    <t>Zgodnie ze strukturą katalogową produktów</t>
  </si>
  <si>
    <r>
      <t>TERMIN ODBIORU</t>
    </r>
    <r>
      <rPr>
        <b/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 xml:space="preserve">
</t>
    </r>
  </si>
  <si>
    <t xml:space="preserve">Wymagane uzgodnienia zewnętrzne 
(przed przekazaniem Zamawiającemu 
do odbioru) </t>
  </si>
  <si>
    <t>Do ustalenia</t>
  </si>
  <si>
    <t xml:space="preserve">1) Uzgodnienie projektów MZP z właściwymi wojewodami 
</t>
  </si>
  <si>
    <t xml:space="preserve">1) Pisma i protokoły od właściwych wojewodów potwierdzające uzgodnienie projektów MZP
</t>
  </si>
  <si>
    <t>1) Forma elektroniczna na nośnikach danych - po 1 dla właściwego wojewody):
a) pliki shp 
b) pliki lyr</t>
  </si>
  <si>
    <t>1) Forma elektroniczna na nośnikach danych - po 1 dla właściwego wojewody):
a) pliki geotiff
b) pliki pdf</t>
  </si>
  <si>
    <t>Załącznik nr 1 do Procedury odbiorowej - Zestawienie Produktów zad. 2</t>
  </si>
  <si>
    <t xml:space="preserve">ZADANIE 2 - Opracowanie MZP i MRP dla obszarów narażonych na zalanie w przypadku zniszczenia lub uszkodzenia budowli piętrzących </t>
  </si>
  <si>
    <t>Zadanie 2.1 Metodyka opracowania MZP i MRP […]</t>
  </si>
  <si>
    <t>2.8.1</t>
  </si>
  <si>
    <t>2.8.2</t>
  </si>
  <si>
    <t>Zadanie 2.2 Pozyskanie i przygotowanie danych wejściowych</t>
  </si>
  <si>
    <t>Zadanie 2.3 Opracowanie bazy danych przestrzennych MZP i MRP […]</t>
  </si>
  <si>
    <t>2.8.3</t>
  </si>
  <si>
    <t>2.8.4</t>
  </si>
  <si>
    <t>2.8.5</t>
  </si>
  <si>
    <t>Zadanie 2.4 Opracowanie wersji kartograficznych MZP i MRP […]</t>
  </si>
  <si>
    <t>2.2 DANE WEJŚCIOWE</t>
  </si>
  <si>
    <t>2.8.6</t>
  </si>
  <si>
    <t>2.8.7</t>
  </si>
  <si>
    <t>Zadanie 2.5 Raport z wykonania MZP i MRP […]</t>
  </si>
  <si>
    <t xml:space="preserve">Zadanie 2.6 Przygotowanie produktów do ich uwzględnienia w końcowych produktach Projektu przez Wykonawcę zadania 1       </t>
  </si>
  <si>
    <t>Zadanie 2.7 Przekazanie projektów MZP i MRP do uzgodnienia z właściwymi wojewodami</t>
  </si>
  <si>
    <t xml:space="preserve">Metodyka opracowania MZP i MRP dla obszarów narażonych na zalanie w przypadku zniszczenia lub uszkodzenia budowli piętrzących </t>
  </si>
  <si>
    <r>
      <t xml:space="preserve">Metodyka opracowania MZP i MRP dla obszarów narażonych na zalanie w przypadku zniszczenia lub uszkodzenia budowli piętrzących </t>
    </r>
    <r>
      <rPr>
        <b/>
        <sz val="10"/>
        <color rgb="FF0070C0"/>
        <rFont val="Calibri"/>
        <family val="2"/>
        <charset val="238"/>
        <scheme val="minor"/>
      </rPr>
      <t>[WERSJA KOŃCOWA]</t>
    </r>
  </si>
  <si>
    <t xml:space="preserve">Metodyka opracowania MZP i MRP dla obszarów narażonych na zalanie w przypadku zniszczenia lub uszkodzenia budowli piętrzących - wersja w języku angielskim </t>
  </si>
  <si>
    <t>PO AKCEPTACJI OSTATECZNEJ WERSJI METODYKI W JĘZYKU POLSKIM</t>
  </si>
  <si>
    <t>2.8.1 Metodyka budowle piętrzące</t>
  </si>
  <si>
    <t>2.8.2 Metodyka budowle piętrzące EN</t>
  </si>
  <si>
    <t>2.8.3  Wersja numeryczna MZP i MRP</t>
  </si>
  <si>
    <t>2.8.4 Biblioteka</t>
  </si>
  <si>
    <t>2.8.5 Metadane</t>
  </si>
  <si>
    <t>Warstwy przestrzenne (shp)</t>
  </si>
  <si>
    <t>Geobaza plikowa</t>
  </si>
  <si>
    <t>Geobaza plikowa MZP i MRP</t>
  </si>
  <si>
    <t>2.8.6 Geobaza</t>
  </si>
  <si>
    <t>Geobaza</t>
  </si>
  <si>
    <t>2.8.7 Wersja kartograficzna MZP i MRP</t>
  </si>
  <si>
    <t>2.8.8</t>
  </si>
  <si>
    <t>Raport z wykonania MZP i MRP dla obszarów narażonych na zalanie w przypadku zniszczenia lub uszkodzenia budowli piętrzących</t>
  </si>
  <si>
    <t>Raport MZPiMRP budowle piętrzące</t>
  </si>
  <si>
    <t>2.8.9</t>
  </si>
  <si>
    <t xml:space="preserve">Raport z wykonania MZP i MRP dla obszarów narażonych na zalanie w przypadku zniszczenia lub uszkodzenia budowli piętrzących - wersja w języku angielskim </t>
  </si>
  <si>
    <t>Raport MZPiMRP budowle piętrzące EN</t>
  </si>
  <si>
    <t>2.8.8 Raport budowle piętrzące</t>
  </si>
  <si>
    <t>2.8.9 Raport MZPiMRP budowle piętrzące EN</t>
  </si>
  <si>
    <t>Raport MZP i MRP budowle piętrzące</t>
  </si>
  <si>
    <t xml:space="preserve">Skorowidz </t>
  </si>
  <si>
    <t>Podsumowanie MZP i MRP budowle piętrzące</t>
  </si>
  <si>
    <t>Podsumowanie z opracowania map zagrożenia powodziowego i map ryzyka powodziowego dla obszarów narażonych na zalanie w przypadku zniszczenia lub uszkodzenia budowli piętrzących</t>
  </si>
  <si>
    <t>Wersje kartograficzne MZP i MRP w strukturze katalogowej zad. 1.3.9</t>
  </si>
  <si>
    <t>2.8.10</t>
  </si>
  <si>
    <t>2.8.11</t>
  </si>
  <si>
    <t>2.8.12</t>
  </si>
  <si>
    <t>2.8.13</t>
  </si>
  <si>
    <t>2.8.14</t>
  </si>
  <si>
    <t>2.8.15</t>
  </si>
  <si>
    <t>2.4 WERSJA KARTOGRAFICZNA</t>
  </si>
  <si>
    <t xml:space="preserve">2.3 BAZA DANYCH </t>
  </si>
  <si>
    <t>ZAD 2 MZPiMRP</t>
  </si>
  <si>
    <t>2.1 METODYKA</t>
  </si>
  <si>
    <t xml:space="preserve">2.5 RAPORT </t>
  </si>
  <si>
    <t xml:space="preserve">1) Forma elektroniczna na nośnikach danych - 2 szt. 
(1 dla Zamawiającego i 
1 dla Wykonawcy zad. 1) </t>
  </si>
  <si>
    <t>1) Forma elektroniczna na nośnikach danych - 14 szt. 
(3 dla KZGW i po 1 dla RZGW):
a) pliki docx  
b) pliki pdf
2) W postaci wydruku (2 szt.)</t>
  </si>
  <si>
    <t>1) Forma elektroniczna na nośnikach danych - 3 szt.:
a) pliki docx  
b) pliki pdf
2) W postaci wydruku (2 szt.)</t>
  </si>
  <si>
    <t>1) Forma elektroniczna na nośnikach danych - 11 szt. 
(3 komplety danych dla KZGW i po 1 komplecie dla właściwego RZGW):
Warstwy przestrzenne:
a) pliki shp 
b) pliki lyr
c) geobaza plikowa
Biblioteka stylów i symboli: 
d) pliki style
Metadane:
e) pliki xml
f) pliki shp</t>
  </si>
  <si>
    <t>1) Forma elektroniczna na nośnikach danych - 11 szt. 
(3 dla KZGW i po 1 dla właściwego RZGW):
a) pliki docx  
b) pliki pdf
2) W postaci wydruku (2 szt.)</t>
  </si>
  <si>
    <r>
      <t xml:space="preserve">1)  Forma elektroniczna na nośnikach danych - 11 szt. 
(3 komplety danych dla KZGW i po 1 komplecie dla właściwego RZGW):
</t>
    </r>
    <r>
      <rPr>
        <u/>
        <sz val="10"/>
        <rFont val="Calibri"/>
        <family val="2"/>
        <charset val="238"/>
        <scheme val="minor"/>
      </rPr>
      <t>Wersje kartograficzne MZP i MRP:</t>
    </r>
    <r>
      <rPr>
        <sz val="10"/>
        <rFont val="Calibri"/>
        <family val="2"/>
        <charset val="238"/>
        <scheme val="minor"/>
      </rPr>
      <t xml:space="preserve">
a) pliki geotiff
b) pliki pdf
</t>
    </r>
  </si>
  <si>
    <t>2.6 PRODUKTY DLA WZ1</t>
  </si>
  <si>
    <t xml:space="preserve">Baza danych MZP i MRP w strukturze katalogowej zad. 1.3.8 
</t>
  </si>
  <si>
    <t>2.8.11 Biblioteka</t>
  </si>
  <si>
    <t>2.8.12 Metadane</t>
  </si>
  <si>
    <t>2.8.13 Skorowidz</t>
  </si>
  <si>
    <t>2.8.16</t>
  </si>
  <si>
    <t>Raport z opracowania map zagrożenia powodziowego i map ryzyka powodziowego dla obszarów narażonych na zalanie w przypadku zniszczenia lub uszkodzenia budowli piętrzących</t>
  </si>
  <si>
    <t xml:space="preserve">2.8.10  Wersja numeryczna MZP i MRP </t>
  </si>
  <si>
    <t>2.8.17</t>
  </si>
  <si>
    <t xml:space="preserve">2.8.15  Wersja kartograficzna MZP i MRP </t>
  </si>
  <si>
    <t>2.8.16 Raport</t>
  </si>
  <si>
    <t>2.8.17 Podsumowanie</t>
  </si>
  <si>
    <t>PRZEKAZANIE WYKONAWCY ZAD 1 NASTĄPI W ŁĄCZNIE W TERMINIE DO 2020-04-30</t>
  </si>
  <si>
    <t>Baza danych MZP i MRP</t>
  </si>
  <si>
    <t xml:space="preserve">Wersje kartograficzne MZP i MRP
</t>
  </si>
  <si>
    <t>Termin odbioru uzgodnionych produktów:
2020-07-17</t>
  </si>
  <si>
    <t>PRZEKAZANIE WERSJI KOŃCOWEJ DO ODBIORU RAZEM Z RAPORTEM Z WYKONANIA MZP i MRP [WBS 2.8.8]</t>
  </si>
  <si>
    <t xml:space="preserve">Metodyka MZP i MRP budowle piętrzące </t>
  </si>
  <si>
    <t>Metodyka MZP i MRP budowle piętrzące PL</t>
  </si>
  <si>
    <t>Metodyka MZP i MRP budowle piętrzące EN</t>
  </si>
  <si>
    <t xml:space="preserve">Dostosowanie produktów do wymogów publikacji MZP i MRP </t>
  </si>
  <si>
    <t>2.8.18</t>
  </si>
  <si>
    <t>2.8.18 Publikacja</t>
  </si>
  <si>
    <t>Termin wysłania produktów do uzgodnienia:
2020-05-22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</si>
</sst>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[$-409]d\-mmm\-yy;@"/>
    <numFmt numFmtId="166" formatCode="yyyy\-mm\-dd;@"/>
  </numFmts>
  <fonts count="4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B8001A"/>
      <name val="Arial"/>
      <family val="2"/>
      <charset val="238"/>
    </font>
    <font>
      <sz val="10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45" wrapText="1"/>
    </xf>
    <xf numFmtId="0" fontId="22" fillId="0" borderId="10" xfId="0" applyFont="1" applyBorder="1"/>
    <xf numFmtId="9" fontId="22" fillId="0" borderId="10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horizontal="left" vertical="top" wrapText="1" indent="1"/>
    </xf>
    <xf numFmtId="9" fontId="24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9" fontId="24" fillId="25" borderId="10" xfId="0" applyNumberFormat="1" applyFont="1" applyFill="1" applyBorder="1" applyAlignment="1">
      <alignment horizontal="right" vertical="center" wrapText="1"/>
    </xf>
    <xf numFmtId="0" fontId="4" fillId="0" borderId="0" xfId="45" applyAlignment="1">
      <alignment vertical="top"/>
    </xf>
    <xf numFmtId="0" fontId="30" fillId="0" borderId="0" xfId="45" applyFont="1" applyAlignment="1">
      <alignment vertical="top"/>
    </xf>
    <xf numFmtId="0" fontId="4" fillId="0" borderId="0" xfId="45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29" fillId="0" borderId="0" xfId="45" applyFont="1" applyFill="1" applyAlignment="1">
      <alignment vertical="top" wrapText="1"/>
    </xf>
    <xf numFmtId="0" fontId="29" fillId="0" borderId="0" xfId="45" applyFont="1" applyAlignment="1">
      <alignment vertical="top" wrapText="1"/>
    </xf>
    <xf numFmtId="0" fontId="2" fillId="0" borderId="0" xfId="45" applyFont="1" applyAlignment="1">
      <alignment vertical="top"/>
    </xf>
    <xf numFmtId="0" fontId="33" fillId="0" borderId="0" xfId="45" applyFont="1" applyBorder="1" applyAlignment="1">
      <alignment vertical="top"/>
    </xf>
    <xf numFmtId="0" fontId="32" fillId="0" borderId="0" xfId="45" applyFont="1" applyFill="1" applyAlignment="1">
      <alignment vertical="top"/>
    </xf>
    <xf numFmtId="0" fontId="29" fillId="26" borderId="12" xfId="45" applyFont="1" applyFill="1" applyBorder="1" applyAlignment="1">
      <alignment vertical="top" wrapText="1"/>
    </xf>
    <xf numFmtId="0" fontId="29" fillId="26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horizontal="right" vertical="top" wrapText="1"/>
    </xf>
    <xf numFmtId="0" fontId="31" fillId="28" borderId="16" xfId="45" applyFont="1" applyFill="1" applyBorder="1" applyAlignment="1">
      <alignment vertical="top"/>
    </xf>
    <xf numFmtId="0" fontId="31" fillId="28" borderId="11" xfId="45" applyFont="1" applyFill="1" applyBorder="1" applyAlignment="1">
      <alignment vertical="top"/>
    </xf>
    <xf numFmtId="0" fontId="31" fillId="28" borderId="17" xfId="45" applyFont="1" applyFill="1" applyBorder="1" applyAlignment="1">
      <alignment vertical="top"/>
    </xf>
    <xf numFmtId="0" fontId="31" fillId="28" borderId="12" xfId="45" applyFont="1" applyFill="1" applyBorder="1" applyAlignment="1">
      <alignment vertical="top"/>
    </xf>
    <xf numFmtId="0" fontId="29" fillId="27" borderId="16" xfId="46" applyFont="1" applyFill="1" applyBorder="1" applyAlignment="1">
      <alignment vertical="top"/>
    </xf>
    <xf numFmtId="0" fontId="29" fillId="27" borderId="11" xfId="46" applyFont="1" applyFill="1" applyBorder="1" applyAlignment="1">
      <alignment vertical="top"/>
    </xf>
    <xf numFmtId="0" fontId="29" fillId="27" borderId="17" xfId="46" applyFont="1" applyFill="1" applyBorder="1" applyAlignment="1">
      <alignment vertical="top"/>
    </xf>
    <xf numFmtId="0" fontId="28" fillId="0" borderId="0" xfId="45" applyFont="1" applyFill="1" applyAlignment="1">
      <alignment vertical="top"/>
    </xf>
    <xf numFmtId="0" fontId="29" fillId="27" borderId="16" xfId="45" applyFont="1" applyFill="1" applyBorder="1" applyAlignment="1">
      <alignment vertical="top"/>
    </xf>
    <xf numFmtId="0" fontId="28" fillId="27" borderId="11" xfId="46" applyFont="1" applyFill="1" applyBorder="1" applyAlignment="1">
      <alignment vertical="top"/>
    </xf>
    <xf numFmtId="0" fontId="31" fillId="0" borderId="0" xfId="45" applyFont="1" applyBorder="1" applyAlignment="1">
      <alignment vertical="top"/>
    </xf>
    <xf numFmtId="0" fontId="34" fillId="0" borderId="12" xfId="0" applyFont="1" applyFill="1" applyBorder="1" applyAlignment="1">
      <alignment vertical="top" wrapText="1"/>
    </xf>
    <xf numFmtId="0" fontId="28" fillId="0" borderId="12" xfId="47" applyFont="1" applyFill="1" applyBorder="1" applyAlignment="1">
      <alignment vertical="top" wrapText="1"/>
    </xf>
    <xf numFmtId="0" fontId="34" fillId="0" borderId="12" xfId="45" applyFont="1" applyFill="1" applyBorder="1" applyAlignment="1">
      <alignment vertical="top" wrapText="1"/>
    </xf>
    <xf numFmtId="0" fontId="33" fillId="0" borderId="0" xfId="45" applyFont="1" applyBorder="1" applyAlignment="1">
      <alignment horizontal="right" vertical="top"/>
    </xf>
    <xf numFmtId="0" fontId="33" fillId="0" borderId="0" xfId="45" applyFont="1" applyAlignment="1">
      <alignment horizontal="right" vertical="top"/>
    </xf>
    <xf numFmtId="1" fontId="33" fillId="0" borderId="0" xfId="45" applyNumberFormat="1" applyFont="1" applyFill="1" applyBorder="1" applyAlignment="1">
      <alignment horizontal="right" vertical="top"/>
    </xf>
    <xf numFmtId="1" fontId="29" fillId="0" borderId="12" xfId="45" applyNumberFormat="1" applyFont="1" applyFill="1" applyBorder="1" applyAlignment="1">
      <alignment horizontal="left" vertical="top" wrapText="1"/>
    </xf>
    <xf numFmtId="1" fontId="29" fillId="0" borderId="13" xfId="46" applyNumberFormat="1" applyFont="1" applyFill="1" applyBorder="1" applyAlignment="1">
      <alignment horizontal="right" vertical="top" wrapText="1"/>
    </xf>
    <xf numFmtId="1" fontId="33" fillId="0" borderId="0" xfId="45" applyNumberFormat="1" applyFont="1" applyFill="1" applyAlignment="1">
      <alignment horizontal="right" vertical="top"/>
    </xf>
    <xf numFmtId="0" fontId="25" fillId="0" borderId="0" xfId="44"/>
    <xf numFmtId="165" fontId="22" fillId="29" borderId="0" xfId="44" applyNumberFormat="1" applyFont="1" applyFill="1" applyAlignment="1">
      <alignment horizontal="left"/>
    </xf>
    <xf numFmtId="0" fontId="22" fillId="29" borderId="0" xfId="44" applyFont="1" applyFill="1"/>
    <xf numFmtId="166" fontId="36" fillId="0" borderId="0" xfId="44" applyNumberFormat="1" applyFont="1" applyAlignment="1">
      <alignment horizontal="left"/>
    </xf>
    <xf numFmtId="0" fontId="36" fillId="0" borderId="0" xfId="44" applyFont="1"/>
    <xf numFmtId="0" fontId="25" fillId="0" borderId="0" xfId="44" applyFont="1"/>
    <xf numFmtId="0" fontId="27" fillId="0" borderId="0" xfId="44" applyFont="1"/>
    <xf numFmtId="0" fontId="25" fillId="0" borderId="0" xfId="44" applyFill="1"/>
    <xf numFmtId="165" fontId="25" fillId="0" borderId="0" xfId="44" applyNumberFormat="1" applyAlignment="1">
      <alignment horizontal="left"/>
    </xf>
    <xf numFmtId="1" fontId="31" fillId="28" borderId="11" xfId="45" applyNumberFormat="1" applyFont="1" applyFill="1" applyBorder="1" applyAlignment="1">
      <alignment horizontal="right" vertical="top"/>
    </xf>
    <xf numFmtId="1" fontId="29" fillId="27" borderId="11" xfId="46" applyNumberFormat="1" applyFont="1" applyFill="1" applyBorder="1" applyAlignment="1">
      <alignment horizontal="right" vertical="top" wrapText="1"/>
    </xf>
    <xf numFmtId="1" fontId="29" fillId="27" borderId="18" xfId="46" applyNumberFormat="1" applyFont="1" applyFill="1" applyBorder="1" applyAlignment="1">
      <alignment horizontal="right" vertical="top" wrapText="1"/>
    </xf>
    <xf numFmtId="1" fontId="29" fillId="0" borderId="12" xfId="46" applyNumberFormat="1" applyFont="1" applyFill="1" applyBorder="1" applyAlignment="1">
      <alignment horizontal="right" vertical="top" wrapText="1"/>
    </xf>
    <xf numFmtId="0" fontId="28" fillId="0" borderId="17" xfId="45" applyFont="1" applyFill="1" applyBorder="1" applyAlignment="1">
      <alignment vertical="top" wrapText="1"/>
    </xf>
    <xf numFmtId="0" fontId="29" fillId="26" borderId="12" xfId="45" applyFont="1" applyFill="1" applyBorder="1" applyAlignment="1">
      <alignment horizontal="center" vertical="top" wrapText="1"/>
    </xf>
    <xf numFmtId="164" fontId="29" fillId="27" borderId="11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/>
    </xf>
    <xf numFmtId="14" fontId="41" fillId="0" borderId="0" xfId="0" applyNumberFormat="1" applyFont="1" applyAlignment="1">
      <alignment horizontal="left"/>
    </xf>
    <xf numFmtId="0" fontId="36" fillId="0" borderId="0" xfId="44" applyFont="1" applyFill="1"/>
    <xf numFmtId="14" fontId="0" fillId="0" borderId="0" xfId="0" applyNumberFormat="1" applyAlignment="1">
      <alignment horizontal="left"/>
    </xf>
    <xf numFmtId="14" fontId="40" fillId="0" borderId="0" xfId="0" applyNumberFormat="1" applyFont="1" applyAlignment="1">
      <alignment horizontal="left"/>
    </xf>
    <xf numFmtId="0" fontId="43" fillId="0" borderId="0" xfId="45" applyFont="1" applyFill="1" applyBorder="1" applyAlignment="1">
      <alignment horizontal="center" vertical="top"/>
    </xf>
    <xf numFmtId="0" fontId="43" fillId="28" borderId="11" xfId="45" applyFont="1" applyFill="1" applyBorder="1" applyAlignment="1">
      <alignment horizontal="center" vertical="top"/>
    </xf>
    <xf numFmtId="0" fontId="43" fillId="0" borderId="0" xfId="45" applyFont="1" applyFill="1" applyAlignment="1">
      <alignment horizontal="center" vertical="top"/>
    </xf>
    <xf numFmtId="0" fontId="28" fillId="0" borderId="17" xfId="0" applyFont="1" applyFill="1" applyBorder="1" applyAlignment="1">
      <alignment vertical="top" wrapText="1"/>
    </xf>
    <xf numFmtId="0" fontId="31" fillId="28" borderId="17" xfId="45" applyFont="1" applyFill="1" applyBorder="1" applyAlignment="1">
      <alignment horizontal="right" vertical="top"/>
    </xf>
    <xf numFmtId="0" fontId="29" fillId="27" borderId="17" xfId="46" applyFont="1" applyFill="1" applyBorder="1" applyAlignment="1">
      <alignment horizontal="right" vertical="top"/>
    </xf>
    <xf numFmtId="0" fontId="28" fillId="27" borderId="11" xfId="0" applyFont="1" applyFill="1" applyBorder="1" applyAlignment="1">
      <alignment vertical="top" wrapText="1"/>
    </xf>
    <xf numFmtId="0" fontId="34" fillId="27" borderId="11" xfId="0" applyFont="1" applyFill="1" applyBorder="1" applyAlignment="1">
      <alignment vertical="top" wrapText="1"/>
    </xf>
    <xf numFmtId="0" fontId="28" fillId="27" borderId="11" xfId="45" applyFont="1" applyFill="1" applyBorder="1" applyAlignment="1">
      <alignment vertical="top" wrapText="1"/>
    </xf>
    <xf numFmtId="164" fontId="29" fillId="27" borderId="11" xfId="46" applyNumberFormat="1" applyFont="1" applyFill="1" applyBorder="1" applyAlignment="1">
      <alignment horizontal="right" vertical="top" wrapText="1"/>
    </xf>
    <xf numFmtId="0" fontId="28" fillId="27" borderId="18" xfId="45" applyFont="1" applyFill="1" applyBorder="1" applyAlignment="1">
      <alignment vertical="top" wrapText="1"/>
    </xf>
    <xf numFmtId="0" fontId="28" fillId="27" borderId="18" xfId="47" applyFont="1" applyFill="1" applyBorder="1" applyAlignment="1">
      <alignment vertical="top" wrapText="1"/>
    </xf>
    <xf numFmtId="0" fontId="28" fillId="27" borderId="18" xfId="0" applyFont="1" applyFill="1" applyBorder="1" applyAlignment="1">
      <alignment vertical="top" wrapText="1"/>
    </xf>
    <xf numFmtId="0" fontId="28" fillId="27" borderId="19" xfId="0" applyFont="1" applyFill="1" applyBorder="1" applyAlignment="1">
      <alignment vertical="top" wrapText="1"/>
    </xf>
    <xf numFmtId="0" fontId="4" fillId="27" borderId="11" xfId="45" applyFill="1" applyBorder="1" applyAlignment="1">
      <alignment vertical="top" wrapText="1"/>
    </xf>
    <xf numFmtId="0" fontId="43" fillId="27" borderId="11" xfId="45" applyFont="1" applyFill="1" applyBorder="1" applyAlignment="1">
      <alignment horizontal="center" vertical="top"/>
    </xf>
    <xf numFmtId="1" fontId="33" fillId="27" borderId="11" xfId="45" applyNumberFormat="1" applyFont="1" applyFill="1" applyBorder="1" applyAlignment="1">
      <alignment horizontal="right" vertical="top"/>
    </xf>
    <xf numFmtId="0" fontId="0" fillId="27" borderId="11" xfId="0" applyFont="1" applyFill="1" applyBorder="1" applyAlignment="1">
      <alignment vertical="top"/>
    </xf>
    <xf numFmtId="0" fontId="33" fillId="27" borderId="11" xfId="45" applyFont="1" applyFill="1" applyBorder="1" applyAlignment="1">
      <alignment horizontal="right" vertical="top"/>
    </xf>
    <xf numFmtId="0" fontId="0" fillId="27" borderId="11" xfId="0" applyFont="1" applyFill="1" applyBorder="1" applyAlignment="1">
      <alignment vertical="top" wrapText="1"/>
    </xf>
    <xf numFmtId="0" fontId="0" fillId="27" borderId="17" xfId="0" applyFont="1" applyFill="1" applyBorder="1" applyAlignment="1">
      <alignment vertical="top"/>
    </xf>
    <xf numFmtId="164" fontId="29" fillId="0" borderId="12" xfId="46" applyNumberFormat="1" applyFont="1" applyFill="1" applyBorder="1" applyAlignment="1">
      <alignment horizontal="righ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6" applyFont="1" applyFill="1" applyBorder="1" applyAlignment="1">
      <alignment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28" fillId="0" borderId="12" xfId="0" applyFont="1" applyFill="1" applyBorder="1" applyAlignment="1">
      <alignment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right" vertical="top" wrapText="1"/>
    </xf>
    <xf numFmtId="0" fontId="28" fillId="0" borderId="16" xfId="45" applyFont="1" applyFill="1" applyBorder="1" applyAlignment="1">
      <alignment vertical="top" wrapText="1"/>
    </xf>
    <xf numFmtId="0" fontId="28" fillId="0" borderId="12" xfId="46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Border="1" applyAlignment="1">
      <alignment vertical="top" wrapText="1"/>
    </xf>
    <xf numFmtId="0" fontId="29" fillId="0" borderId="12" xfId="46" applyFont="1" applyFill="1" applyBorder="1" applyAlignment="1">
      <alignment vertical="top"/>
    </xf>
    <xf numFmtId="0" fontId="28" fillId="0" borderId="12" xfId="46" applyFont="1" applyFill="1" applyBorder="1" applyAlignment="1">
      <alignment horizontal="left" vertical="top"/>
    </xf>
    <xf numFmtId="0" fontId="29" fillId="27" borderId="18" xfId="46" applyFont="1" applyFill="1" applyBorder="1" applyAlignment="1">
      <alignment vertical="top"/>
    </xf>
    <xf numFmtId="0" fontId="29" fillId="27" borderId="19" xfId="46" applyFont="1" applyFill="1" applyBorder="1" applyAlignment="1">
      <alignment vertical="top"/>
    </xf>
    <xf numFmtId="0" fontId="28" fillId="0" borderId="12" xfId="46" applyFont="1" applyFill="1" applyBorder="1" applyAlignment="1">
      <alignment vertical="top"/>
    </xf>
    <xf numFmtId="0" fontId="34" fillId="0" borderId="13" xfId="0" applyFont="1" applyFill="1" applyBorder="1" applyAlignment="1">
      <alignment vertical="top" wrapText="1"/>
    </xf>
    <xf numFmtId="0" fontId="39" fillId="0" borderId="12" xfId="46" applyFont="1" applyFill="1" applyBorder="1" applyAlignment="1">
      <alignment vertical="top" wrapText="1"/>
    </xf>
    <xf numFmtId="0" fontId="42" fillId="0" borderId="13" xfId="45" applyFont="1" applyFill="1" applyBorder="1" applyAlignment="1">
      <alignment vertical="top" wrapText="1"/>
    </xf>
    <xf numFmtId="0" fontId="42" fillId="0" borderId="12" xfId="45" applyFont="1" applyFill="1" applyBorder="1" applyAlignment="1">
      <alignment vertical="top" wrapText="1"/>
    </xf>
    <xf numFmtId="0" fontId="29" fillId="27" borderId="18" xfId="45" applyFont="1" applyFill="1" applyBorder="1" applyAlignment="1">
      <alignment vertical="top" wrapText="1"/>
    </xf>
    <xf numFmtId="14" fontId="29" fillId="0" borderId="12" xfId="46" applyNumberFormat="1" applyFont="1" applyFill="1" applyBorder="1" applyAlignment="1">
      <alignment horizontal="right" vertical="top" wrapText="1"/>
    </xf>
    <xf numFmtId="0" fontId="28" fillId="0" borderId="12" xfId="45" applyFont="1" applyFill="1" applyBorder="1" applyAlignment="1">
      <alignment vertical="top" wrapText="1"/>
    </xf>
    <xf numFmtId="0" fontId="39" fillId="0" borderId="13" xfId="45" applyFont="1" applyFill="1" applyBorder="1" applyAlignment="1">
      <alignment horizontal="left" vertical="top" wrapText="1"/>
    </xf>
    <xf numFmtId="0" fontId="39" fillId="0" borderId="15" xfId="45" applyFont="1" applyFill="1" applyBorder="1" applyAlignment="1">
      <alignment horizontal="left" vertical="top" wrapText="1"/>
    </xf>
    <xf numFmtId="0" fontId="39" fillId="0" borderId="14" xfId="45" applyFont="1" applyFill="1" applyBorder="1" applyAlignment="1">
      <alignment horizontal="left"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164" fontId="29" fillId="0" borderId="14" xfId="46" applyNumberFormat="1" applyFont="1" applyFill="1" applyBorder="1" applyAlignment="1">
      <alignment horizontal="center" vertical="top" wrapText="1"/>
    </xf>
    <xf numFmtId="0" fontId="28" fillId="0" borderId="13" xfId="0" applyFont="1" applyFill="1" applyBorder="1" applyAlignment="1">
      <alignment horizontal="left" vertical="top" wrapText="1"/>
    </xf>
    <xf numFmtId="0" fontId="28" fillId="0" borderId="15" xfId="0" applyFont="1" applyFill="1" applyBorder="1" applyAlignment="1">
      <alignment horizontal="left" vertical="top" wrapText="1"/>
    </xf>
    <xf numFmtId="0" fontId="28" fillId="0" borderId="14" xfId="0" applyFont="1" applyFill="1" applyBorder="1" applyAlignment="1">
      <alignment horizontal="left" vertical="top" wrapText="1"/>
    </xf>
    <xf numFmtId="0" fontId="28" fillId="0" borderId="13" xfId="47" applyFont="1" applyFill="1" applyBorder="1" applyAlignment="1">
      <alignment horizontal="left" vertical="top" wrapText="1"/>
    </xf>
    <xf numFmtId="0" fontId="28" fillId="0" borderId="14" xfId="47" applyFont="1" applyFill="1" applyBorder="1" applyAlignment="1">
      <alignment horizontal="left" vertical="top" wrapText="1"/>
    </xf>
    <xf numFmtId="0" fontId="28" fillId="0" borderId="15" xfId="47" applyFont="1" applyFill="1" applyBorder="1" applyAlignment="1">
      <alignment horizontal="left" vertical="top" wrapText="1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5000000}"/>
    <cellStyle name="Normal 2 2" xfId="44" xr:uid="{00000000-0005-0000-0000-000026000000}"/>
    <cellStyle name="Normal 3" xfId="45" xr:uid="{00000000-0005-0000-0000-000027000000}"/>
    <cellStyle name="Normal 3 2" xfId="47" xr:uid="{00000000-0005-0000-0000-000028000000}"/>
    <cellStyle name="Normalny" xfId="0" builtinId="0"/>
    <cellStyle name="Normalny 2 2" xfId="46" xr:uid="{00000000-0005-0000-0000-000029000000}"/>
    <cellStyle name="Normalny 2 2 2" xfId="48" xr:uid="{00000000-0005-0000-0000-00002A000000}"/>
    <cellStyle name="Normalny 3" xfId="37" xr:uid="{00000000-0005-0000-0000-00002B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aMZPiMRP/!TABELE%20aw/aMZPiMRP%203.3.7.3%20PO%20Z1%20Zestawienie%20produkt&#243;w%2020190711%20v4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roduktów zad 1"/>
      <sheetName val="Zestawienie produktów zad 1 DII"/>
      <sheetName val="Zestawienie produktów zad 3"/>
      <sheetName val="Zestawienie produktów zad 5"/>
      <sheetName val="swieta"/>
      <sheetName val="Zaawansowanie %-old"/>
    </sheetNames>
    <sheetDataSet>
      <sheetData sheetId="0"/>
      <sheetData sheetId="1"/>
      <sheetData sheetId="2"/>
      <sheetData sheetId="3"/>
      <sheetData sheetId="4">
        <row r="2">
          <cell r="A2">
            <v>42736</v>
          </cell>
        </row>
        <row r="3">
          <cell r="A3">
            <v>42741</v>
          </cell>
        </row>
        <row r="4">
          <cell r="A4">
            <v>42841</v>
          </cell>
        </row>
        <row r="5">
          <cell r="A5">
            <v>42842</v>
          </cell>
        </row>
        <row r="6">
          <cell r="A6">
            <v>42856</v>
          </cell>
        </row>
        <row r="7">
          <cell r="A7">
            <v>42858</v>
          </cell>
        </row>
        <row r="8">
          <cell r="A8">
            <v>42890</v>
          </cell>
        </row>
        <row r="9">
          <cell r="A9">
            <v>42901</v>
          </cell>
        </row>
        <row r="10">
          <cell r="A10">
            <v>42962</v>
          </cell>
        </row>
        <row r="11">
          <cell r="A11">
            <v>43040</v>
          </cell>
        </row>
        <row r="12">
          <cell r="A12">
            <v>43050</v>
          </cell>
        </row>
        <row r="13">
          <cell r="A13">
            <v>43094</v>
          </cell>
        </row>
        <row r="14">
          <cell r="A14">
            <v>43095</v>
          </cell>
        </row>
        <row r="15">
          <cell r="A15">
            <v>43101</v>
          </cell>
        </row>
        <row r="16">
          <cell r="A16">
            <v>43106</v>
          </cell>
        </row>
        <row r="17">
          <cell r="A17">
            <v>43191</v>
          </cell>
        </row>
        <row r="18">
          <cell r="A18">
            <v>43192</v>
          </cell>
        </row>
        <row r="19">
          <cell r="A19">
            <v>43221</v>
          </cell>
        </row>
        <row r="20">
          <cell r="A20">
            <v>43223</v>
          </cell>
        </row>
        <row r="21">
          <cell r="A21">
            <v>43240</v>
          </cell>
        </row>
        <row r="22">
          <cell r="A22">
            <v>43251</v>
          </cell>
        </row>
        <row r="23">
          <cell r="A23">
            <v>43337</v>
          </cell>
        </row>
        <row r="24">
          <cell r="A24">
            <v>43405</v>
          </cell>
        </row>
        <row r="25">
          <cell r="A25">
            <v>43415</v>
          </cell>
        </row>
        <row r="26">
          <cell r="A26">
            <v>43459</v>
          </cell>
        </row>
        <row r="27">
          <cell r="A27">
            <v>43460</v>
          </cell>
        </row>
        <row r="28">
          <cell r="A28">
            <v>43466</v>
          </cell>
        </row>
        <row r="29">
          <cell r="A29">
            <v>43471</v>
          </cell>
        </row>
        <row r="30">
          <cell r="A30">
            <v>43576</v>
          </cell>
        </row>
        <row r="31">
          <cell r="A31">
            <v>43577</v>
          </cell>
        </row>
        <row r="32">
          <cell r="A32">
            <v>43586</v>
          </cell>
        </row>
        <row r="33">
          <cell r="A33">
            <v>43588</v>
          </cell>
        </row>
        <row r="34">
          <cell r="A34">
            <v>43605</v>
          </cell>
        </row>
        <row r="35">
          <cell r="A35">
            <v>43636</v>
          </cell>
        </row>
        <row r="36">
          <cell r="A36">
            <v>43702</v>
          </cell>
        </row>
        <row r="37">
          <cell r="A37">
            <v>43770</v>
          </cell>
        </row>
        <row r="38">
          <cell r="A38">
            <v>43780</v>
          </cell>
        </row>
        <row r="39">
          <cell r="A39">
            <v>43824</v>
          </cell>
        </row>
        <row r="40">
          <cell r="A40">
            <v>43825</v>
          </cell>
        </row>
        <row r="41">
          <cell r="A41">
            <v>43831</v>
          </cell>
        </row>
        <row r="42">
          <cell r="A42">
            <v>43836</v>
          </cell>
        </row>
        <row r="43">
          <cell r="A43">
            <v>43933</v>
          </cell>
        </row>
        <row r="44">
          <cell r="A44">
            <v>43934</v>
          </cell>
        </row>
        <row r="45">
          <cell r="A45">
            <v>43952</v>
          </cell>
        </row>
        <row r="46">
          <cell r="A46">
            <v>43954</v>
          </cell>
        </row>
        <row r="47">
          <cell r="A47">
            <v>43993</v>
          </cell>
        </row>
        <row r="48">
          <cell r="A48">
            <v>44058</v>
          </cell>
        </row>
        <row r="49">
          <cell r="A49">
            <v>44136</v>
          </cell>
        </row>
        <row r="50">
          <cell r="A50">
            <v>44146</v>
          </cell>
        </row>
        <row r="51">
          <cell r="A51">
            <v>44190</v>
          </cell>
        </row>
        <row r="52">
          <cell r="A52">
            <v>44191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C5212-9E20-4F7E-8466-B040880AF8C8}">
  <sheetPr>
    <outlinePr summaryBelow="0" summaryRight="0"/>
  </sheetPr>
  <dimension ref="A1:CP31"/>
  <sheetViews>
    <sheetView tabSelected="1" zoomScale="80" zoomScaleNormal="80" workbookViewId="0">
      <pane xSplit="3" ySplit="2" topLeftCell="D3" activePane="bottomRight" state="frozen"/>
      <selection pane="topRight" activeCell="E1" sqref="E1"/>
      <selection pane="bottomLeft" activeCell="A3" sqref="A3"/>
      <selection pane="bottomRight" activeCell="C5" sqref="C5"/>
    </sheetView>
  </sheetViews>
  <sheetFormatPr defaultColWidth="9.140625" defaultRowHeight="15"/>
  <cols>
    <col min="1" max="1" width="10" style="9" customWidth="1"/>
    <col min="2" max="2" width="34" style="11" customWidth="1"/>
    <col min="3" max="3" width="36.28515625" style="11" customWidth="1"/>
    <col min="4" max="4" width="12.7109375" style="65" customWidth="1"/>
    <col min="5" max="5" width="4.140625" style="41" hidden="1" customWidth="1"/>
    <col min="6" max="10" width="12.7109375" style="12" customWidth="1"/>
    <col min="11" max="11" width="12.7109375" style="37" customWidth="1"/>
    <col min="12" max="12" width="16.85546875" style="13" customWidth="1"/>
    <col min="13" max="13" width="23.42578125" style="13" customWidth="1"/>
    <col min="14" max="14" width="36.7109375" style="13" customWidth="1"/>
    <col min="15" max="15" width="27.42578125" style="13" customWidth="1"/>
    <col min="16" max="16" width="25.140625" style="12" customWidth="1"/>
    <col min="17" max="17" width="23.7109375" style="12" customWidth="1"/>
    <col min="18" max="16384" width="9.140625" style="9"/>
  </cols>
  <sheetData>
    <row r="1" spans="1:94" s="16" customFormat="1" ht="26.25" customHeight="1">
      <c r="A1" s="32" t="s">
        <v>78</v>
      </c>
      <c r="B1" s="17"/>
      <c r="C1" s="17"/>
      <c r="D1" s="63"/>
      <c r="E1" s="38"/>
      <c r="F1" s="17"/>
      <c r="G1" s="17"/>
      <c r="H1" s="17"/>
      <c r="I1" s="17"/>
      <c r="J1" s="17"/>
      <c r="K1" s="36"/>
      <c r="L1" s="17"/>
      <c r="M1" s="17"/>
      <c r="N1" s="17"/>
      <c r="O1" s="17"/>
      <c r="P1" s="17"/>
      <c r="Q1" s="17"/>
    </row>
    <row r="2" spans="1:94" s="15" customFormat="1" ht="89.25">
      <c r="A2" s="19" t="s">
        <v>24</v>
      </c>
      <c r="B2" s="19" t="s">
        <v>32</v>
      </c>
      <c r="C2" s="19" t="s">
        <v>25</v>
      </c>
      <c r="D2" s="56" t="s">
        <v>23</v>
      </c>
      <c r="E2" s="39"/>
      <c r="F2" s="20" t="s">
        <v>26</v>
      </c>
      <c r="G2" s="19" t="s">
        <v>27</v>
      </c>
      <c r="H2" s="20" t="s">
        <v>28</v>
      </c>
      <c r="I2" s="19" t="s">
        <v>29</v>
      </c>
      <c r="J2" s="19" t="s">
        <v>30</v>
      </c>
      <c r="K2" s="56" t="s">
        <v>71</v>
      </c>
      <c r="L2" s="20" t="s">
        <v>33</v>
      </c>
      <c r="M2" s="20" t="s">
        <v>34</v>
      </c>
      <c r="N2" s="20" t="s">
        <v>20</v>
      </c>
      <c r="O2" s="20" t="s">
        <v>31</v>
      </c>
      <c r="P2" s="20" t="s">
        <v>72</v>
      </c>
      <c r="Q2" s="20" t="s">
        <v>58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</row>
    <row r="3" spans="1:94" s="18" customFormat="1" ht="20.100000000000001" customHeight="1">
      <c r="A3" s="22" t="s">
        <v>79</v>
      </c>
      <c r="B3" s="23"/>
      <c r="C3" s="23"/>
      <c r="D3" s="64"/>
      <c r="E3" s="51"/>
      <c r="F3" s="23"/>
      <c r="G3" s="23"/>
      <c r="H3" s="23"/>
      <c r="I3" s="23"/>
      <c r="J3" s="23"/>
      <c r="K3" s="67"/>
      <c r="L3" s="23"/>
      <c r="M3" s="23"/>
      <c r="N3" s="23"/>
      <c r="O3" s="25" t="s">
        <v>131</v>
      </c>
      <c r="P3" s="23"/>
      <c r="Q3" s="24"/>
    </row>
    <row r="4" spans="1:94" s="29" customFormat="1" ht="20.100000000000001" customHeight="1">
      <c r="A4" s="26" t="s">
        <v>80</v>
      </c>
      <c r="B4" s="27"/>
      <c r="C4" s="27"/>
      <c r="D4" s="57"/>
      <c r="E4" s="52"/>
      <c r="F4" s="27"/>
      <c r="G4" s="27"/>
      <c r="H4" s="27"/>
      <c r="I4" s="27"/>
      <c r="J4" s="27"/>
      <c r="K4" s="68"/>
      <c r="L4" s="27"/>
      <c r="M4" s="27"/>
      <c r="N4" s="27"/>
      <c r="O4" s="27" t="s">
        <v>132</v>
      </c>
      <c r="P4" s="27"/>
      <c r="Q4" s="28"/>
    </row>
    <row r="5" spans="1:94" s="29" customFormat="1" ht="102">
      <c r="A5" s="108" t="s">
        <v>81</v>
      </c>
      <c r="B5" s="91" t="s">
        <v>95</v>
      </c>
      <c r="C5" s="108" t="s">
        <v>157</v>
      </c>
      <c r="D5" s="94">
        <f>WORKDAY(K5,E5,[1]swieta!$A$2:$A$52)</f>
        <v>43857</v>
      </c>
      <c r="E5" s="54">
        <f>-SUM(F5:J5)</f>
        <v>-19</v>
      </c>
      <c r="F5" s="21">
        <v>8</v>
      </c>
      <c r="G5" s="21">
        <v>5</v>
      </c>
      <c r="H5" s="21">
        <v>3</v>
      </c>
      <c r="I5" s="21">
        <v>2</v>
      </c>
      <c r="J5" s="21">
        <v>1</v>
      </c>
      <c r="K5" s="114">
        <v>43882</v>
      </c>
      <c r="L5" s="66" t="s">
        <v>17</v>
      </c>
      <c r="M5" s="99" t="s">
        <v>135</v>
      </c>
      <c r="N5" s="104"/>
      <c r="O5" s="108" t="s">
        <v>99</v>
      </c>
      <c r="P5" s="108" t="s">
        <v>22</v>
      </c>
      <c r="Q5" s="108" t="s">
        <v>22</v>
      </c>
    </row>
    <row r="6" spans="1:94" s="29" customFormat="1" ht="20.100000000000001" customHeight="1">
      <c r="A6" s="26" t="s">
        <v>83</v>
      </c>
      <c r="B6" s="27"/>
      <c r="C6" s="27"/>
      <c r="D6" s="57"/>
      <c r="E6" s="52"/>
      <c r="F6" s="27"/>
      <c r="G6" s="27"/>
      <c r="H6" s="27"/>
      <c r="I6" s="27"/>
      <c r="J6" s="27"/>
      <c r="K6" s="68"/>
      <c r="L6" s="27"/>
      <c r="M6" s="31"/>
      <c r="N6" s="27"/>
      <c r="O6" s="27" t="s">
        <v>89</v>
      </c>
      <c r="P6" s="27"/>
      <c r="Q6" s="28"/>
    </row>
    <row r="7" spans="1:94" s="29" customFormat="1" ht="20.100000000000001" customHeight="1">
      <c r="A7" s="26" t="s">
        <v>84</v>
      </c>
      <c r="B7" s="27"/>
      <c r="C7" s="27"/>
      <c r="D7" s="57"/>
      <c r="E7" s="53"/>
      <c r="F7" s="27"/>
      <c r="G7" s="27"/>
      <c r="H7" s="27"/>
      <c r="I7" s="27"/>
      <c r="J7" s="27"/>
      <c r="K7" s="68"/>
      <c r="L7" s="27"/>
      <c r="M7" s="31"/>
      <c r="N7" s="106"/>
      <c r="O7" s="106" t="s">
        <v>130</v>
      </c>
      <c r="P7" s="106"/>
      <c r="Q7" s="107"/>
    </row>
    <row r="8" spans="1:94" s="10" customFormat="1" ht="64.5" customHeight="1">
      <c r="A8" s="86" t="s">
        <v>85</v>
      </c>
      <c r="B8" s="103" t="s">
        <v>37</v>
      </c>
      <c r="C8" s="35" t="s">
        <v>70</v>
      </c>
      <c r="D8" s="87">
        <f>WORKDAY(K8,E8,swieta!$A$2:$A$52)</f>
        <v>43899</v>
      </c>
      <c r="E8" s="40">
        <f>-SUM(F8:J8)</f>
        <v>-16</v>
      </c>
      <c r="F8" s="95">
        <v>7</v>
      </c>
      <c r="G8" s="95">
        <v>3</v>
      </c>
      <c r="H8" s="95">
        <v>3</v>
      </c>
      <c r="I8" s="95">
        <v>2</v>
      </c>
      <c r="J8" s="95">
        <v>1</v>
      </c>
      <c r="K8" s="84">
        <v>43921</v>
      </c>
      <c r="L8" s="55" t="s">
        <v>104</v>
      </c>
      <c r="M8" s="121" t="s">
        <v>137</v>
      </c>
      <c r="N8" s="111"/>
      <c r="O8" s="88" t="s">
        <v>101</v>
      </c>
      <c r="P8" s="90" t="s">
        <v>22</v>
      </c>
      <c r="Q8" s="88" t="s">
        <v>21</v>
      </c>
    </row>
    <row r="9" spans="1:94" s="10" customFormat="1" ht="64.5" customHeight="1">
      <c r="A9" s="95" t="s">
        <v>86</v>
      </c>
      <c r="B9" s="100" t="s">
        <v>38</v>
      </c>
      <c r="C9" s="93" t="s">
        <v>38</v>
      </c>
      <c r="D9" s="96" t="s">
        <v>57</v>
      </c>
      <c r="E9" s="40"/>
      <c r="F9" s="95" t="s">
        <v>57</v>
      </c>
      <c r="G9" s="95" t="s">
        <v>57</v>
      </c>
      <c r="H9" s="95" t="s">
        <v>57</v>
      </c>
      <c r="I9" s="95" t="s">
        <v>57</v>
      </c>
      <c r="J9" s="95" t="s">
        <v>57</v>
      </c>
      <c r="K9" s="97" t="s">
        <v>57</v>
      </c>
      <c r="L9" s="55" t="s">
        <v>35</v>
      </c>
      <c r="M9" s="122"/>
      <c r="N9" s="101"/>
      <c r="O9" s="101" t="s">
        <v>102</v>
      </c>
      <c r="P9" s="102" t="s">
        <v>22</v>
      </c>
      <c r="Q9" s="101" t="s">
        <v>21</v>
      </c>
    </row>
    <row r="10" spans="1:94" s="10" customFormat="1" ht="64.5" customHeight="1">
      <c r="A10" s="86" t="s">
        <v>87</v>
      </c>
      <c r="B10" s="103" t="s">
        <v>16</v>
      </c>
      <c r="C10" s="95" t="s">
        <v>16</v>
      </c>
      <c r="D10" s="96" t="s">
        <v>57</v>
      </c>
      <c r="E10" s="40"/>
      <c r="F10" s="95" t="s">
        <v>57</v>
      </c>
      <c r="G10" s="95" t="s">
        <v>57</v>
      </c>
      <c r="H10" s="95" t="s">
        <v>57</v>
      </c>
      <c r="I10" s="95" t="s">
        <v>57</v>
      </c>
      <c r="J10" s="95" t="s">
        <v>57</v>
      </c>
      <c r="K10" s="97" t="s">
        <v>57</v>
      </c>
      <c r="L10" s="55" t="s">
        <v>16</v>
      </c>
      <c r="M10" s="122"/>
      <c r="N10" s="88"/>
      <c r="O10" s="88" t="s">
        <v>103</v>
      </c>
      <c r="P10" s="102" t="s">
        <v>22</v>
      </c>
      <c r="Q10" s="101" t="s">
        <v>21</v>
      </c>
    </row>
    <row r="11" spans="1:94" s="10" customFormat="1" ht="64.5" customHeight="1">
      <c r="A11" s="95" t="s">
        <v>90</v>
      </c>
      <c r="B11" s="103" t="s">
        <v>106</v>
      </c>
      <c r="C11" s="95" t="s">
        <v>108</v>
      </c>
      <c r="D11" s="94">
        <v>43928</v>
      </c>
      <c r="E11" s="54">
        <f>-SUM(F11:J11)</f>
        <v>-14</v>
      </c>
      <c r="F11" s="95">
        <v>5</v>
      </c>
      <c r="G11" s="95">
        <v>3</v>
      </c>
      <c r="H11" s="95">
        <v>3</v>
      </c>
      <c r="I11" s="95">
        <v>2</v>
      </c>
      <c r="J11" s="95">
        <v>1</v>
      </c>
      <c r="K11" s="97">
        <f>WORKDAY(D11,-E11,[1]swieta!$A$2:$A$42)</f>
        <v>43948</v>
      </c>
      <c r="L11" s="95" t="s">
        <v>105</v>
      </c>
      <c r="M11" s="123"/>
      <c r="N11" s="112"/>
      <c r="O11" s="95" t="s">
        <v>107</v>
      </c>
      <c r="P11" s="102" t="s">
        <v>22</v>
      </c>
      <c r="Q11" s="101" t="s">
        <v>21</v>
      </c>
    </row>
    <row r="12" spans="1:94" s="29" customFormat="1" ht="20.100000000000001" customHeight="1">
      <c r="A12" s="26" t="s">
        <v>88</v>
      </c>
      <c r="B12" s="27"/>
      <c r="C12" s="27"/>
      <c r="D12" s="57"/>
      <c r="E12" s="52"/>
      <c r="F12" s="27"/>
      <c r="G12" s="27"/>
      <c r="H12" s="27"/>
      <c r="I12" s="27"/>
      <c r="J12" s="27"/>
      <c r="K12" s="68"/>
      <c r="L12" s="27"/>
      <c r="M12" s="31"/>
      <c r="N12" s="27"/>
      <c r="O12" s="27" t="s">
        <v>129</v>
      </c>
      <c r="P12" s="27"/>
      <c r="Q12" s="28"/>
    </row>
    <row r="13" spans="1:94" s="10" customFormat="1" ht="127.5">
      <c r="A13" s="88" t="s">
        <v>91</v>
      </c>
      <c r="B13" s="89" t="s">
        <v>39</v>
      </c>
      <c r="C13" s="109" t="s">
        <v>70</v>
      </c>
      <c r="D13" s="94">
        <f>WORKDAY(K13,E13,[1]swieta!$A$2:$A$52)</f>
        <v>43938</v>
      </c>
      <c r="E13" s="40">
        <f>-SUM(F13:J13)</f>
        <v>-19</v>
      </c>
      <c r="F13" s="86">
        <v>10</v>
      </c>
      <c r="G13" s="86">
        <v>3</v>
      </c>
      <c r="H13" s="86">
        <v>3</v>
      </c>
      <c r="I13" s="86">
        <v>2</v>
      </c>
      <c r="J13" s="86">
        <v>1</v>
      </c>
      <c r="K13" s="84">
        <v>43966</v>
      </c>
      <c r="L13" s="88" t="s">
        <v>36</v>
      </c>
      <c r="M13" s="93" t="s">
        <v>139</v>
      </c>
      <c r="N13" s="88"/>
      <c r="O13" s="88" t="s">
        <v>109</v>
      </c>
      <c r="P13" s="90" t="s">
        <v>21</v>
      </c>
      <c r="Q13" s="88" t="s">
        <v>21</v>
      </c>
    </row>
    <row r="14" spans="1:94" s="10" customFormat="1" ht="21.75" customHeight="1">
      <c r="A14" s="30" t="s">
        <v>92</v>
      </c>
      <c r="B14" s="69"/>
      <c r="C14" s="70"/>
      <c r="D14" s="57"/>
      <c r="E14" s="52"/>
      <c r="F14" s="71"/>
      <c r="G14" s="71"/>
      <c r="H14" s="71"/>
      <c r="I14" s="71"/>
      <c r="J14" s="71"/>
      <c r="K14" s="72"/>
      <c r="L14" s="73"/>
      <c r="M14" s="74"/>
      <c r="N14" s="73"/>
      <c r="O14" s="113" t="s">
        <v>133</v>
      </c>
      <c r="P14" s="75"/>
      <c r="Q14" s="76"/>
    </row>
    <row r="15" spans="1:94" s="10" customFormat="1" ht="102">
      <c r="A15" s="58" t="s">
        <v>110</v>
      </c>
      <c r="B15" s="85" t="s">
        <v>111</v>
      </c>
      <c r="C15" s="93" t="s">
        <v>112</v>
      </c>
      <c r="D15" s="92">
        <f>WORKDAY(K15,E15,[1]swieta!$A$2:$A$52)</f>
        <v>43916</v>
      </c>
      <c r="E15" s="54">
        <f>-SUM(F15:J15)</f>
        <v>-24</v>
      </c>
      <c r="F15" s="21">
        <v>10</v>
      </c>
      <c r="G15" s="21">
        <v>5</v>
      </c>
      <c r="H15" s="21">
        <v>5</v>
      </c>
      <c r="I15" s="21">
        <v>3</v>
      </c>
      <c r="J15" s="21">
        <v>1</v>
      </c>
      <c r="K15" s="84">
        <v>43951</v>
      </c>
      <c r="L15" s="66" t="s">
        <v>69</v>
      </c>
      <c r="M15" s="99" t="s">
        <v>138</v>
      </c>
      <c r="N15" s="86"/>
      <c r="O15" s="86" t="s">
        <v>116</v>
      </c>
      <c r="P15" s="102" t="s">
        <v>21</v>
      </c>
      <c r="Q15" s="101" t="s">
        <v>21</v>
      </c>
    </row>
    <row r="16" spans="1:94" s="10" customFormat="1" ht="76.5">
      <c r="A16" s="58" t="s">
        <v>113</v>
      </c>
      <c r="B16" s="93" t="s">
        <v>114</v>
      </c>
      <c r="C16" s="93" t="s">
        <v>115</v>
      </c>
      <c r="D16" s="94">
        <v>43966</v>
      </c>
      <c r="E16" s="54">
        <f>-SUM(F16:J16)</f>
        <v>-24</v>
      </c>
      <c r="F16" s="21">
        <v>10</v>
      </c>
      <c r="G16" s="21">
        <v>5</v>
      </c>
      <c r="H16" s="21">
        <v>5</v>
      </c>
      <c r="I16" s="21">
        <v>3</v>
      </c>
      <c r="J16" s="21">
        <v>1</v>
      </c>
      <c r="K16" s="97">
        <f>WORKDAY(D16,-E16,[1]swieta!$A$2:$A$42)</f>
        <v>44000</v>
      </c>
      <c r="L16" s="66" t="s">
        <v>17</v>
      </c>
      <c r="M16" s="99" t="s">
        <v>136</v>
      </c>
      <c r="N16" s="95"/>
      <c r="O16" s="95" t="s">
        <v>117</v>
      </c>
      <c r="P16" s="102" t="s">
        <v>21</v>
      </c>
      <c r="Q16" s="101" t="s">
        <v>21</v>
      </c>
    </row>
    <row r="17" spans="1:17" s="29" customFormat="1" ht="102">
      <c r="A17" s="108" t="s">
        <v>81</v>
      </c>
      <c r="B17" s="91" t="s">
        <v>96</v>
      </c>
      <c r="C17" s="108" t="s">
        <v>158</v>
      </c>
      <c r="D17" s="94">
        <f>WORKDAY(K17,E17,[1]swieta!$A$2:$A$52)</f>
        <v>43916</v>
      </c>
      <c r="E17" s="54">
        <f>-SUM(F17:J17)</f>
        <v>-24</v>
      </c>
      <c r="F17" s="21">
        <v>10</v>
      </c>
      <c r="G17" s="21">
        <v>5</v>
      </c>
      <c r="H17" s="21">
        <v>5</v>
      </c>
      <c r="I17" s="21">
        <v>3</v>
      </c>
      <c r="J17" s="21">
        <v>1</v>
      </c>
      <c r="K17" s="97">
        <v>43951</v>
      </c>
      <c r="L17" s="66" t="s">
        <v>69</v>
      </c>
      <c r="M17" s="99" t="s">
        <v>135</v>
      </c>
      <c r="N17" s="110" t="s">
        <v>156</v>
      </c>
      <c r="O17" s="108" t="s">
        <v>99</v>
      </c>
      <c r="P17" s="108" t="s">
        <v>22</v>
      </c>
      <c r="Q17" s="108" t="s">
        <v>22</v>
      </c>
    </row>
    <row r="18" spans="1:17" s="29" customFormat="1" ht="76.5">
      <c r="A18" s="105" t="s">
        <v>82</v>
      </c>
      <c r="B18" s="91" t="s">
        <v>97</v>
      </c>
      <c r="C18" s="108" t="s">
        <v>159</v>
      </c>
      <c r="D18" s="94">
        <v>43966</v>
      </c>
      <c r="E18" s="54">
        <f>-SUM(F18:J18)</f>
        <v>-24</v>
      </c>
      <c r="F18" s="21">
        <v>10</v>
      </c>
      <c r="G18" s="21">
        <v>5</v>
      </c>
      <c r="H18" s="21">
        <v>5</v>
      </c>
      <c r="I18" s="21">
        <v>3</v>
      </c>
      <c r="J18" s="21">
        <v>1</v>
      </c>
      <c r="K18" s="97">
        <f>WORKDAY(D18,-E18,[1]swieta!$A$2:$A$42)</f>
        <v>44000</v>
      </c>
      <c r="L18" s="66" t="s">
        <v>17</v>
      </c>
      <c r="M18" s="99" t="s">
        <v>136</v>
      </c>
      <c r="N18" s="110" t="s">
        <v>98</v>
      </c>
      <c r="O18" s="91" t="s">
        <v>100</v>
      </c>
      <c r="P18" s="108" t="s">
        <v>22</v>
      </c>
      <c r="Q18" s="108" t="s">
        <v>22</v>
      </c>
    </row>
    <row r="19" spans="1:17" s="10" customFormat="1" ht="21.75" customHeight="1">
      <c r="A19" s="30" t="s">
        <v>93</v>
      </c>
      <c r="B19" s="69"/>
      <c r="C19" s="70"/>
      <c r="D19" s="57"/>
      <c r="E19" s="52"/>
      <c r="F19" s="71"/>
      <c r="G19" s="71"/>
      <c r="H19" s="71"/>
      <c r="I19" s="71"/>
      <c r="J19" s="71"/>
      <c r="K19" s="72"/>
      <c r="L19" s="73"/>
      <c r="M19" s="74"/>
      <c r="N19" s="73"/>
      <c r="O19" s="113" t="s">
        <v>140</v>
      </c>
      <c r="P19" s="75"/>
      <c r="Q19" s="76"/>
    </row>
    <row r="20" spans="1:17" s="10" customFormat="1" ht="38.25" customHeight="1">
      <c r="A20" s="86" t="s">
        <v>123</v>
      </c>
      <c r="B20" s="93" t="s">
        <v>141</v>
      </c>
      <c r="C20" s="33" t="s">
        <v>70</v>
      </c>
      <c r="D20" s="96">
        <f>WORKDAY(K20,E20,swieta!$A$2:$A$52)</f>
        <v>43899</v>
      </c>
      <c r="E20" s="40">
        <f>-SUM(F20:J20)</f>
        <v>-16</v>
      </c>
      <c r="F20" s="95">
        <v>7</v>
      </c>
      <c r="G20" s="95">
        <v>3</v>
      </c>
      <c r="H20" s="95">
        <v>3</v>
      </c>
      <c r="I20" s="95">
        <v>2</v>
      </c>
      <c r="J20" s="95">
        <v>1</v>
      </c>
      <c r="K20" s="97">
        <v>43921</v>
      </c>
      <c r="L20" s="86" t="s">
        <v>18</v>
      </c>
      <c r="M20" s="124" t="s">
        <v>134</v>
      </c>
      <c r="N20" s="116" t="s">
        <v>152</v>
      </c>
      <c r="O20" s="86" t="s">
        <v>147</v>
      </c>
      <c r="P20" s="85" t="s">
        <v>21</v>
      </c>
      <c r="Q20" s="85" t="s">
        <v>21</v>
      </c>
    </row>
    <row r="21" spans="1:17" s="10" customFormat="1" ht="30" customHeight="1">
      <c r="A21" s="95" t="s">
        <v>124</v>
      </c>
      <c r="B21" s="100" t="s">
        <v>38</v>
      </c>
      <c r="C21" s="93" t="s">
        <v>38</v>
      </c>
      <c r="D21" s="96">
        <f>WORKDAY(K21,E21,swieta!$A$2:$A$52)</f>
        <v>43899</v>
      </c>
      <c r="E21" s="40">
        <f>-SUM(F21:J21)</f>
        <v>-16</v>
      </c>
      <c r="F21" s="95">
        <v>7</v>
      </c>
      <c r="G21" s="95">
        <v>3</v>
      </c>
      <c r="H21" s="95">
        <v>3</v>
      </c>
      <c r="I21" s="95">
        <v>2</v>
      </c>
      <c r="J21" s="95">
        <v>1</v>
      </c>
      <c r="K21" s="97">
        <v>43921</v>
      </c>
      <c r="L21" s="55" t="s">
        <v>35</v>
      </c>
      <c r="M21" s="126"/>
      <c r="N21" s="117"/>
      <c r="O21" s="95" t="s">
        <v>142</v>
      </c>
      <c r="P21" s="93" t="s">
        <v>21</v>
      </c>
      <c r="Q21" s="93" t="s">
        <v>21</v>
      </c>
    </row>
    <row r="22" spans="1:17" s="10" customFormat="1" ht="30" customHeight="1">
      <c r="A22" s="86" t="s">
        <v>125</v>
      </c>
      <c r="B22" s="93" t="s">
        <v>16</v>
      </c>
      <c r="C22" s="93" t="s">
        <v>16</v>
      </c>
      <c r="D22" s="96">
        <f>WORKDAY(K22,E22,swieta!$A$2:$A$52)</f>
        <v>43899</v>
      </c>
      <c r="E22" s="40">
        <f t="shared" ref="E22:E23" si="0">-SUM(F22:J22)</f>
        <v>-16</v>
      </c>
      <c r="F22" s="95">
        <v>7</v>
      </c>
      <c r="G22" s="95">
        <v>3</v>
      </c>
      <c r="H22" s="95">
        <v>3</v>
      </c>
      <c r="I22" s="95">
        <v>2</v>
      </c>
      <c r="J22" s="95">
        <v>1</v>
      </c>
      <c r="K22" s="97">
        <v>43921</v>
      </c>
      <c r="L22" s="86" t="s">
        <v>18</v>
      </c>
      <c r="M22" s="126"/>
      <c r="N22" s="117"/>
      <c r="O22" s="86" t="s">
        <v>143</v>
      </c>
      <c r="P22" s="85" t="s">
        <v>21</v>
      </c>
      <c r="Q22" s="85" t="s">
        <v>21</v>
      </c>
    </row>
    <row r="23" spans="1:17" s="10" customFormat="1" ht="30" customHeight="1">
      <c r="A23" s="86" t="s">
        <v>126</v>
      </c>
      <c r="B23" s="93" t="s">
        <v>119</v>
      </c>
      <c r="C23" s="93" t="s">
        <v>73</v>
      </c>
      <c r="D23" s="96">
        <f>WORKDAY(K23,E23,swieta!$A$2:$A$52)</f>
        <v>43899</v>
      </c>
      <c r="E23" s="40">
        <f t="shared" si="0"/>
        <v>-16</v>
      </c>
      <c r="F23" s="95">
        <v>7</v>
      </c>
      <c r="G23" s="95">
        <v>3</v>
      </c>
      <c r="H23" s="95">
        <v>3</v>
      </c>
      <c r="I23" s="95">
        <v>2</v>
      </c>
      <c r="J23" s="95">
        <v>1</v>
      </c>
      <c r="K23" s="97">
        <v>43921</v>
      </c>
      <c r="L23" s="86" t="s">
        <v>18</v>
      </c>
      <c r="M23" s="126"/>
      <c r="N23" s="117"/>
      <c r="O23" s="86" t="s">
        <v>144</v>
      </c>
      <c r="P23" s="85" t="s">
        <v>21</v>
      </c>
      <c r="Q23" s="85" t="s">
        <v>21</v>
      </c>
    </row>
    <row r="24" spans="1:17" s="10" customFormat="1" ht="30" customHeight="1">
      <c r="A24" s="95" t="s">
        <v>127</v>
      </c>
      <c r="B24" s="103" t="s">
        <v>106</v>
      </c>
      <c r="C24" s="95" t="s">
        <v>108</v>
      </c>
      <c r="D24" s="94">
        <v>43928</v>
      </c>
      <c r="E24" s="54">
        <f>-SUM(F24:J24)</f>
        <v>-14</v>
      </c>
      <c r="F24" s="95">
        <v>5</v>
      </c>
      <c r="G24" s="95">
        <v>3</v>
      </c>
      <c r="H24" s="95">
        <v>3</v>
      </c>
      <c r="I24" s="95">
        <v>2</v>
      </c>
      <c r="J24" s="95">
        <v>1</v>
      </c>
      <c r="K24" s="97">
        <f>WORKDAY(D24,-E24,[1]swieta!$A$2:$A$42)</f>
        <v>43948</v>
      </c>
      <c r="L24" s="95" t="s">
        <v>105</v>
      </c>
      <c r="M24" s="125"/>
      <c r="N24" s="118"/>
      <c r="O24" s="95" t="s">
        <v>127</v>
      </c>
      <c r="P24" s="93"/>
      <c r="Q24" s="93"/>
    </row>
    <row r="25" spans="1:17" s="10" customFormat="1" ht="57.75" customHeight="1">
      <c r="A25" s="86" t="s">
        <v>128</v>
      </c>
      <c r="B25" s="93" t="s">
        <v>122</v>
      </c>
      <c r="C25" s="33" t="s">
        <v>70</v>
      </c>
      <c r="D25" s="94">
        <f>WORKDAY(K25,E25,[1]swieta!$A$2:$A$52)</f>
        <v>43938</v>
      </c>
      <c r="E25" s="40">
        <f>-SUM(F25:J25)</f>
        <v>-19</v>
      </c>
      <c r="F25" s="95">
        <v>10</v>
      </c>
      <c r="G25" s="95">
        <v>3</v>
      </c>
      <c r="H25" s="95">
        <v>3</v>
      </c>
      <c r="I25" s="95">
        <v>2</v>
      </c>
      <c r="J25" s="95">
        <v>1</v>
      </c>
      <c r="K25" s="97">
        <v>43966</v>
      </c>
      <c r="L25" s="86" t="s">
        <v>36</v>
      </c>
      <c r="M25" s="34" t="s">
        <v>134</v>
      </c>
      <c r="N25" s="86"/>
      <c r="O25" s="86" t="s">
        <v>149</v>
      </c>
      <c r="P25" s="85" t="s">
        <v>21</v>
      </c>
      <c r="Q25" s="85" t="s">
        <v>21</v>
      </c>
    </row>
    <row r="26" spans="1:17" s="10" customFormat="1" ht="68.25" customHeight="1">
      <c r="A26" s="86" t="s">
        <v>145</v>
      </c>
      <c r="B26" s="93" t="s">
        <v>146</v>
      </c>
      <c r="C26" s="93" t="s">
        <v>118</v>
      </c>
      <c r="D26" s="94">
        <f>WORKDAY(K26,E26,[1]swieta!$A$2:$A$52)</f>
        <v>43916</v>
      </c>
      <c r="E26" s="54">
        <f>-SUM(F26:J26)</f>
        <v>-24</v>
      </c>
      <c r="F26" s="21">
        <v>10</v>
      </c>
      <c r="G26" s="21">
        <v>5</v>
      </c>
      <c r="H26" s="21">
        <v>5</v>
      </c>
      <c r="I26" s="21">
        <v>3</v>
      </c>
      <c r="J26" s="21">
        <v>1</v>
      </c>
      <c r="K26" s="97">
        <v>43951</v>
      </c>
      <c r="L26" s="86" t="s">
        <v>17</v>
      </c>
      <c r="M26" s="124" t="s">
        <v>134</v>
      </c>
      <c r="N26" s="95"/>
      <c r="O26" s="86" t="s">
        <v>150</v>
      </c>
      <c r="P26" s="85" t="s">
        <v>21</v>
      </c>
      <c r="Q26" s="85" t="s">
        <v>21</v>
      </c>
    </row>
    <row r="27" spans="1:17" s="10" customFormat="1" ht="68.25" customHeight="1">
      <c r="A27" s="98" t="s">
        <v>148</v>
      </c>
      <c r="B27" s="93" t="s">
        <v>121</v>
      </c>
      <c r="C27" s="93" t="s">
        <v>120</v>
      </c>
      <c r="D27" s="94">
        <f>WORKDAY(K27,E27,[1]swieta!$A$2:$A$52)</f>
        <v>43916</v>
      </c>
      <c r="E27" s="54">
        <f>-SUM(F27:J27)</f>
        <v>-24</v>
      </c>
      <c r="F27" s="21">
        <v>10</v>
      </c>
      <c r="G27" s="21">
        <v>5</v>
      </c>
      <c r="H27" s="21">
        <v>5</v>
      </c>
      <c r="I27" s="21">
        <v>3</v>
      </c>
      <c r="J27" s="21">
        <v>1</v>
      </c>
      <c r="K27" s="97">
        <v>43951</v>
      </c>
      <c r="L27" s="95" t="s">
        <v>17</v>
      </c>
      <c r="M27" s="125"/>
      <c r="N27" s="95"/>
      <c r="O27" s="95" t="s">
        <v>151</v>
      </c>
      <c r="P27" s="93" t="s">
        <v>21</v>
      </c>
      <c r="Q27" s="93" t="s">
        <v>21</v>
      </c>
    </row>
    <row r="28" spans="1:17" s="10" customFormat="1" ht="68.25" customHeight="1">
      <c r="A28" s="95" t="s">
        <v>161</v>
      </c>
      <c r="B28" s="93" t="s">
        <v>160</v>
      </c>
      <c r="C28" s="33" t="s">
        <v>70</v>
      </c>
      <c r="D28" s="96">
        <f>WORKDAY(K28,E28,[1]swieta!$A$2:$A$42)</f>
        <v>44050</v>
      </c>
      <c r="E28" s="40">
        <f t="shared" ref="E28" si="1">-SUM(F28:J28)-1</f>
        <v>-10</v>
      </c>
      <c r="F28" s="95">
        <v>3</v>
      </c>
      <c r="G28" s="95">
        <v>2</v>
      </c>
      <c r="H28" s="95">
        <v>2</v>
      </c>
      <c r="I28" s="95">
        <v>1</v>
      </c>
      <c r="J28" s="95">
        <v>1</v>
      </c>
      <c r="K28" s="97">
        <v>44064</v>
      </c>
      <c r="L28" s="95" t="s">
        <v>19</v>
      </c>
      <c r="M28" s="34" t="s">
        <v>134</v>
      </c>
      <c r="N28" s="95"/>
      <c r="O28" s="95" t="s">
        <v>162</v>
      </c>
      <c r="P28" s="93" t="s">
        <v>21</v>
      </c>
      <c r="Q28" s="93" t="s">
        <v>21</v>
      </c>
    </row>
    <row r="29" spans="1:17" ht="21" customHeight="1">
      <c r="A29" s="30" t="s">
        <v>94</v>
      </c>
      <c r="B29" s="77"/>
      <c r="C29" s="77"/>
      <c r="D29" s="78"/>
      <c r="E29" s="79"/>
      <c r="F29" s="80"/>
      <c r="G29" s="80"/>
      <c r="H29" s="80"/>
      <c r="I29" s="80"/>
      <c r="J29" s="80"/>
      <c r="K29" s="81"/>
      <c r="L29" s="82"/>
      <c r="M29" s="82"/>
      <c r="N29" s="82"/>
      <c r="O29" s="82"/>
      <c r="P29" s="80"/>
      <c r="Q29" s="83"/>
    </row>
    <row r="30" spans="1:17" s="10" customFormat="1" ht="63.75">
      <c r="A30" s="115" t="s">
        <v>85</v>
      </c>
      <c r="B30" s="93" t="s">
        <v>153</v>
      </c>
      <c r="C30" s="33" t="s">
        <v>70</v>
      </c>
      <c r="D30" s="119" t="s">
        <v>163</v>
      </c>
      <c r="E30" s="54"/>
      <c r="F30" s="95"/>
      <c r="G30" s="95"/>
      <c r="H30" s="95"/>
      <c r="I30" s="95"/>
      <c r="J30" s="95"/>
      <c r="K30" s="119" t="s">
        <v>155</v>
      </c>
      <c r="L30" s="95" t="s">
        <v>18</v>
      </c>
      <c r="M30" s="34" t="s">
        <v>76</v>
      </c>
      <c r="N30" s="95"/>
      <c r="O30" s="95"/>
      <c r="P30" s="93" t="s">
        <v>74</v>
      </c>
      <c r="Q30" s="95" t="s">
        <v>75</v>
      </c>
    </row>
    <row r="31" spans="1:17" s="10" customFormat="1" ht="63.75">
      <c r="A31" s="115" t="s">
        <v>91</v>
      </c>
      <c r="B31" s="100" t="s">
        <v>154</v>
      </c>
      <c r="C31" s="33" t="s">
        <v>70</v>
      </c>
      <c r="D31" s="120"/>
      <c r="E31" s="54"/>
      <c r="F31" s="95"/>
      <c r="G31" s="95"/>
      <c r="H31" s="95"/>
      <c r="I31" s="95"/>
      <c r="J31" s="95"/>
      <c r="K31" s="120"/>
      <c r="L31" s="95" t="s">
        <v>36</v>
      </c>
      <c r="M31" s="34" t="s">
        <v>77</v>
      </c>
      <c r="N31" s="95"/>
      <c r="O31" s="95"/>
      <c r="P31" s="93" t="s">
        <v>74</v>
      </c>
      <c r="Q31" s="95" t="s">
        <v>75</v>
      </c>
    </row>
  </sheetData>
  <autoFilter ref="A2:Q26" xr:uid="{00000000-0009-0000-0000-000001000000}"/>
  <mergeCells count="6">
    <mergeCell ref="N20:N24"/>
    <mergeCell ref="D30:D31"/>
    <mergeCell ref="K30:K31"/>
    <mergeCell ref="M8:M11"/>
    <mergeCell ref="M26:M27"/>
    <mergeCell ref="M20:M24"/>
  </mergeCells>
  <pageMargins left="0.39370078740157483" right="0.39370078740157483" top="0.39370078740157483" bottom="0.39370078740157483" header="0.31496062992125984" footer="0.31496062992125984"/>
  <pageSetup paperSize="9" scale="77" fitToHeight="4" orientation="portrait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2"/>
  <sheetViews>
    <sheetView topLeftCell="A22" workbookViewId="0">
      <selection activeCell="B43" sqref="B43"/>
    </sheetView>
  </sheetViews>
  <sheetFormatPr defaultColWidth="9.140625" defaultRowHeight="12.75"/>
  <cols>
    <col min="1" max="1" width="12.85546875" style="50" customWidth="1"/>
    <col min="2" max="2" width="120.140625" style="42" bestFit="1" customWidth="1"/>
    <col min="3" max="16384" width="9.140625" style="42"/>
  </cols>
  <sheetData>
    <row r="1" spans="1:3">
      <c r="A1" s="43" t="s">
        <v>40</v>
      </c>
      <c r="B1" s="44" t="s">
        <v>41</v>
      </c>
    </row>
    <row r="2" spans="1:3">
      <c r="A2" s="45">
        <v>42736</v>
      </c>
      <c r="B2" s="46" t="s">
        <v>42</v>
      </c>
    </row>
    <row r="3" spans="1:3">
      <c r="A3" s="45">
        <v>42741</v>
      </c>
      <c r="B3" s="47" t="s">
        <v>43</v>
      </c>
    </row>
    <row r="4" spans="1:3">
      <c r="A4" s="45">
        <v>42841</v>
      </c>
      <c r="B4" s="47" t="s">
        <v>44</v>
      </c>
    </row>
    <row r="5" spans="1:3">
      <c r="A5" s="45">
        <v>42842</v>
      </c>
      <c r="B5" s="47" t="s">
        <v>45</v>
      </c>
    </row>
    <row r="6" spans="1:3">
      <c r="A6" s="45">
        <v>42856</v>
      </c>
      <c r="B6" s="47" t="s">
        <v>46</v>
      </c>
    </row>
    <row r="7" spans="1:3">
      <c r="A7" s="45">
        <v>42858</v>
      </c>
      <c r="B7" s="47" t="s">
        <v>47</v>
      </c>
    </row>
    <row r="8" spans="1:3">
      <c r="A8" s="45">
        <v>42890</v>
      </c>
      <c r="B8" s="47" t="s">
        <v>48</v>
      </c>
    </row>
    <row r="9" spans="1:3">
      <c r="A9" s="45">
        <v>42901</v>
      </c>
      <c r="B9" s="47" t="s">
        <v>49</v>
      </c>
    </row>
    <row r="10" spans="1:3">
      <c r="A10" s="45">
        <v>42962</v>
      </c>
      <c r="B10" s="47" t="s">
        <v>50</v>
      </c>
      <c r="C10" s="48"/>
    </row>
    <row r="11" spans="1:3">
      <c r="A11" s="45">
        <v>43040</v>
      </c>
      <c r="B11" s="47" t="s">
        <v>51</v>
      </c>
    </row>
    <row r="12" spans="1:3">
      <c r="A12" s="45">
        <v>43050</v>
      </c>
      <c r="B12" s="47" t="s">
        <v>52</v>
      </c>
    </row>
    <row r="13" spans="1:3">
      <c r="A13" s="45">
        <v>43094</v>
      </c>
      <c r="B13" s="46" t="s">
        <v>53</v>
      </c>
    </row>
    <row r="14" spans="1:3">
      <c r="A14" s="45">
        <v>43095</v>
      </c>
      <c r="B14" s="47" t="s">
        <v>54</v>
      </c>
    </row>
    <row r="15" spans="1:3">
      <c r="A15" s="45">
        <v>43101</v>
      </c>
      <c r="B15" s="46" t="s">
        <v>42</v>
      </c>
    </row>
    <row r="16" spans="1:3">
      <c r="A16" s="45">
        <v>43106</v>
      </c>
      <c r="B16" s="46" t="s">
        <v>43</v>
      </c>
    </row>
    <row r="17" spans="1:3">
      <c r="A17" s="45">
        <v>43191</v>
      </c>
      <c r="B17" s="46" t="s">
        <v>44</v>
      </c>
    </row>
    <row r="18" spans="1:3">
      <c r="A18" s="45">
        <v>43192</v>
      </c>
      <c r="B18" s="46" t="s">
        <v>45</v>
      </c>
    </row>
    <row r="19" spans="1:3">
      <c r="A19" s="45">
        <v>43221</v>
      </c>
      <c r="B19" s="46" t="s">
        <v>46</v>
      </c>
    </row>
    <row r="20" spans="1:3">
      <c r="A20" s="45">
        <v>43223</v>
      </c>
      <c r="B20" s="46" t="s">
        <v>47</v>
      </c>
    </row>
    <row r="21" spans="1:3">
      <c r="A21" s="45">
        <v>43240</v>
      </c>
      <c r="B21" s="46" t="s">
        <v>48</v>
      </c>
    </row>
    <row r="22" spans="1:3">
      <c r="A22" s="45">
        <v>43251</v>
      </c>
      <c r="B22" s="42" t="s">
        <v>49</v>
      </c>
    </row>
    <row r="23" spans="1:3">
      <c r="A23" s="45">
        <v>43337</v>
      </c>
      <c r="B23" s="46" t="s">
        <v>50</v>
      </c>
    </row>
    <row r="24" spans="1:3">
      <c r="A24" s="45">
        <v>43405</v>
      </c>
      <c r="B24" s="46" t="s">
        <v>51</v>
      </c>
    </row>
    <row r="25" spans="1:3">
      <c r="A25" s="45">
        <v>43415</v>
      </c>
      <c r="B25" s="46" t="s">
        <v>52</v>
      </c>
    </row>
    <row r="26" spans="1:3">
      <c r="A26" s="45">
        <v>43459</v>
      </c>
      <c r="B26" s="46" t="s">
        <v>55</v>
      </c>
    </row>
    <row r="27" spans="1:3">
      <c r="A27" s="45">
        <v>43460</v>
      </c>
      <c r="B27" s="46" t="s">
        <v>56</v>
      </c>
    </row>
    <row r="28" spans="1:3">
      <c r="A28" s="45">
        <v>43466</v>
      </c>
      <c r="B28" s="46" t="s">
        <v>42</v>
      </c>
    </row>
    <row r="29" spans="1:3">
      <c r="A29" s="45">
        <v>43471</v>
      </c>
      <c r="B29" s="46" t="s">
        <v>43</v>
      </c>
    </row>
    <row r="30" spans="1:3">
      <c r="A30" s="45">
        <v>43576</v>
      </c>
      <c r="B30" s="46" t="s">
        <v>44</v>
      </c>
    </row>
    <row r="31" spans="1:3">
      <c r="A31" s="45">
        <v>43577</v>
      </c>
      <c r="B31" s="46" t="s">
        <v>45</v>
      </c>
      <c r="C31" s="49"/>
    </row>
    <row r="32" spans="1:3">
      <c r="A32" s="45">
        <v>43586</v>
      </c>
      <c r="B32" s="46" t="s">
        <v>46</v>
      </c>
      <c r="C32" s="49"/>
    </row>
    <row r="33" spans="1:3">
      <c r="A33" s="45">
        <v>43588</v>
      </c>
      <c r="B33" s="46" t="s">
        <v>47</v>
      </c>
      <c r="C33" s="49"/>
    </row>
    <row r="34" spans="1:3">
      <c r="A34" s="45">
        <v>43605</v>
      </c>
      <c r="B34" s="46" t="s">
        <v>48</v>
      </c>
      <c r="C34" s="49"/>
    </row>
    <row r="35" spans="1:3">
      <c r="A35" s="45">
        <v>43636</v>
      </c>
      <c r="B35" s="42" t="s">
        <v>49</v>
      </c>
      <c r="C35" s="49"/>
    </row>
    <row r="36" spans="1:3">
      <c r="A36" s="45">
        <v>43702</v>
      </c>
      <c r="B36" s="46" t="s">
        <v>50</v>
      </c>
      <c r="C36" s="49"/>
    </row>
    <row r="37" spans="1:3">
      <c r="A37" s="45">
        <v>43770</v>
      </c>
      <c r="B37" s="46" t="s">
        <v>51</v>
      </c>
      <c r="C37" s="49"/>
    </row>
    <row r="38" spans="1:3">
      <c r="A38" s="45">
        <v>43780</v>
      </c>
      <c r="B38" s="46" t="s">
        <v>52</v>
      </c>
      <c r="C38" s="49"/>
    </row>
    <row r="39" spans="1:3">
      <c r="A39" s="45">
        <v>43824</v>
      </c>
      <c r="B39" s="46" t="s">
        <v>55</v>
      </c>
      <c r="C39" s="49"/>
    </row>
    <row r="40" spans="1:3">
      <c r="A40" s="45">
        <v>43825</v>
      </c>
      <c r="B40" s="46" t="s">
        <v>56</v>
      </c>
      <c r="C40" s="49"/>
    </row>
    <row r="41" spans="1:3">
      <c r="A41" s="45">
        <v>43831</v>
      </c>
      <c r="B41" s="46" t="s">
        <v>42</v>
      </c>
      <c r="C41" s="49"/>
    </row>
    <row r="42" spans="1:3">
      <c r="A42" s="45">
        <v>43836</v>
      </c>
      <c r="B42" s="46" t="s">
        <v>43</v>
      </c>
      <c r="C42" s="49"/>
    </row>
    <row r="43" spans="1:3">
      <c r="A43" s="59">
        <v>43933</v>
      </c>
      <c r="B43" s="46" t="s">
        <v>59</v>
      </c>
      <c r="C43"/>
    </row>
    <row r="44" spans="1:3">
      <c r="A44" s="59">
        <v>43934</v>
      </c>
      <c r="B44" s="60" t="s">
        <v>60</v>
      </c>
      <c r="C44"/>
    </row>
    <row r="45" spans="1:3">
      <c r="A45" s="59">
        <v>43952</v>
      </c>
      <c r="B45" s="60" t="s">
        <v>61</v>
      </c>
      <c r="C45"/>
    </row>
    <row r="46" spans="1:3">
      <c r="A46" s="59">
        <v>43954</v>
      </c>
      <c r="B46" s="60" t="s">
        <v>62</v>
      </c>
      <c r="C46"/>
    </row>
    <row r="47" spans="1:3">
      <c r="A47" s="61">
        <v>43993</v>
      </c>
      <c r="B47" s="60" t="s">
        <v>63</v>
      </c>
      <c r="C47"/>
    </row>
    <row r="48" spans="1:3">
      <c r="A48" s="59">
        <v>44058</v>
      </c>
      <c r="B48" s="60" t="s">
        <v>64</v>
      </c>
      <c r="C48"/>
    </row>
    <row r="49" spans="1:3">
      <c r="A49" s="59">
        <v>44136</v>
      </c>
      <c r="B49" s="60" t="s">
        <v>65</v>
      </c>
      <c r="C49"/>
    </row>
    <row r="50" spans="1:3">
      <c r="A50" s="62">
        <v>44146</v>
      </c>
      <c r="B50" s="60" t="s">
        <v>66</v>
      </c>
      <c r="C50"/>
    </row>
    <row r="51" spans="1:3">
      <c r="A51" s="59">
        <v>44190</v>
      </c>
      <c r="B51" s="60" t="s">
        <v>67</v>
      </c>
      <c r="C51"/>
    </row>
    <row r="52" spans="1:3">
      <c r="A52" s="59">
        <v>44191</v>
      </c>
      <c r="B52" s="60" t="s">
        <v>68</v>
      </c>
      <c r="C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Zestawienie produktów zad 2</vt:lpstr>
      <vt:lpstr>swieta</vt:lpstr>
      <vt:lpstr>Zaawansowanie %-old</vt:lpstr>
      <vt:lpstr>'Zestawienie produktów zad 2'!_FiltrujBazeDanych</vt:lpstr>
      <vt:lpstr>'Zestawienie produktów zad 2'!Obszar_wydruku</vt:lpstr>
      <vt:lpstr>'Zestawienie produktów zad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Agata Włodarczyk</cp:lastModifiedBy>
  <cp:lastPrinted>2019-05-16T05:38:07Z</cp:lastPrinted>
  <dcterms:created xsi:type="dcterms:W3CDTF">2011-03-07T07:53:51Z</dcterms:created>
  <dcterms:modified xsi:type="dcterms:W3CDTF">2019-09-19T11:37:22Z</dcterms:modified>
</cp:coreProperties>
</file>