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W:\E. Data Collection and Analysis\aMZPiMRP BP\B. Dok zarz\B. Procedury projektowe\G. P Rap i Monitorowania\v3.00\"/>
    </mc:Choice>
  </mc:AlternateContent>
  <bookViews>
    <workbookView xWindow="0" yWindow="1080" windowWidth="16380" windowHeight="7116"/>
  </bookViews>
  <sheets>
    <sheet name="Raport" sheetId="8" r:id="rId1"/>
    <sheet name="Zaawansowanie %-old" sheetId="11" state="hidden" r:id="rId2"/>
    <sheet name="Status Zadań" sheetId="12" r:id="rId3"/>
    <sheet name="Slowniki" sheetId="10" r:id="rId4"/>
  </sheets>
  <definedNames>
    <definedName name="_xlnm._FilterDatabase" localSheetId="2" hidden="1">'Status Zadań'!$B$2:$I$7</definedName>
    <definedName name="harmPZRP" localSheetId="2">#REF!</definedName>
    <definedName name="harmPZRP">#REF!</definedName>
    <definedName name="harmSOOSPZRP" localSheetId="2">#REF!</definedName>
    <definedName name="harmSOOSPZRP">#REF!</definedName>
    <definedName name="_xlnm.Print_Area" localSheetId="0">Raport!$A$1:$C$53</definedName>
    <definedName name="_xlnm.Print_Titles" localSheetId="0">Raport!$1:$1</definedName>
    <definedName name="Statusy" localSheetId="2">#REF!</definedName>
    <definedName name="Statusy">Slowniki!$A$2:$A$5</definedName>
  </definedNames>
  <calcPr calcId="152511"/>
</workbook>
</file>

<file path=xl/calcChain.xml><?xml version="1.0" encoding="utf-8"?>
<calcChain xmlns="http://schemas.openxmlformats.org/spreadsheetml/2006/main">
  <c r="N4" i="12" l="1"/>
  <c r="N5" i="12"/>
  <c r="N6" i="12"/>
  <c r="N7" i="12"/>
  <c r="N8" i="12"/>
  <c r="N9" i="12"/>
  <c r="N10" i="12"/>
  <c r="N3" i="12"/>
  <c r="G4" i="12"/>
  <c r="G5" i="12"/>
  <c r="G6" i="12"/>
  <c r="G7" i="12"/>
  <c r="G8" i="12"/>
  <c r="G9" i="12"/>
  <c r="G10" i="12"/>
  <c r="G3" i="12"/>
  <c r="A35" i="8"/>
  <c r="A34" i="8"/>
  <c r="A14" i="8"/>
  <c r="A13" i="8"/>
  <c r="O4" i="12" l="1"/>
  <c r="O5" i="12"/>
  <c r="O6" i="12"/>
  <c r="O7" i="12"/>
  <c r="O8" i="12"/>
  <c r="O9" i="12"/>
  <c r="O10" i="12"/>
  <c r="O3" i="12"/>
  <c r="O12" i="12" s="1"/>
  <c r="B35" i="8" s="1"/>
  <c r="H3" i="12"/>
  <c r="H4" i="12"/>
  <c r="H5" i="12"/>
  <c r="H6" i="12"/>
  <c r="H7" i="12"/>
  <c r="H8" i="12"/>
  <c r="H9" i="12"/>
  <c r="H10" i="12"/>
  <c r="H12" i="12" l="1"/>
  <c r="B13" i="8" s="1"/>
  <c r="E10" i="12"/>
  <c r="I10" i="12" s="1"/>
  <c r="J10" i="12" s="1"/>
  <c r="E9" i="12"/>
  <c r="J9" i="12" s="1"/>
  <c r="E8" i="12"/>
  <c r="I8" i="12" s="1"/>
  <c r="J8" i="12" s="1"/>
  <c r="E7" i="12"/>
  <c r="I7" i="12" s="1"/>
  <c r="J7" i="12" s="1"/>
  <c r="E6" i="12"/>
  <c r="I6" i="12" s="1"/>
  <c r="J6" i="12" s="1"/>
  <c r="E5" i="12"/>
  <c r="I5" i="12" s="1"/>
  <c r="J5" i="12" s="1"/>
  <c r="E4" i="12"/>
  <c r="I4" i="12" s="1"/>
  <c r="J4" i="12" s="1"/>
  <c r="E3" i="12"/>
  <c r="L3" i="12" s="1"/>
  <c r="I3" i="12" l="1"/>
  <c r="J3" i="12" s="1"/>
  <c r="P3" i="12"/>
  <c r="Q3" i="12" s="1"/>
  <c r="P7" i="12"/>
  <c r="Q7" i="12" s="1"/>
  <c r="P9" i="12"/>
  <c r="Q9" i="12" s="1"/>
  <c r="L4" i="12"/>
  <c r="P4" i="12"/>
  <c r="Q4" i="12" s="1"/>
  <c r="P10" i="12"/>
  <c r="Q10" i="12" s="1"/>
  <c r="P5" i="12"/>
  <c r="Q5" i="12" s="1"/>
  <c r="P6" i="12"/>
  <c r="Q6" i="12" s="1"/>
  <c r="P8" i="12"/>
  <c r="Q8" i="12" s="1"/>
  <c r="L6" i="12"/>
  <c r="M6" i="12" s="1"/>
  <c r="L8" i="12"/>
  <c r="L10" i="12"/>
  <c r="L5" i="12"/>
  <c r="M5" i="12" s="1"/>
  <c r="L7" i="12"/>
  <c r="M7" i="12" s="1"/>
  <c r="L9" i="12"/>
  <c r="M9" i="12" s="1"/>
  <c r="E10" i="11"/>
  <c r="E9" i="11"/>
  <c r="E8" i="11"/>
  <c r="E7" i="11"/>
  <c r="E6" i="11"/>
  <c r="E5" i="11"/>
  <c r="E4" i="11"/>
  <c r="E3" i="11"/>
  <c r="D2" i="11"/>
  <c r="C2" i="11"/>
  <c r="E2" i="11" s="1"/>
  <c r="B2" i="11"/>
  <c r="M3" i="12" l="1"/>
  <c r="Q12" i="12"/>
  <c r="B34" i="8" s="1"/>
  <c r="M10" i="12"/>
  <c r="M8" i="12"/>
  <c r="M4" i="12"/>
  <c r="J12" i="12"/>
  <c r="B14" i="8" l="1"/>
  <c r="B15" i="8" s="1"/>
</calcChain>
</file>

<file path=xl/comments1.xml><?xml version="1.0" encoding="utf-8"?>
<comments xmlns="http://schemas.openxmlformats.org/spreadsheetml/2006/main">
  <authors>
    <author>Skweres, Anna</author>
  </authors>
  <commentList>
    <comment ref="C18" authorId="0" shapeId="0">
      <text>
        <r>
          <rPr>
            <sz val="9"/>
            <color indexed="81"/>
            <rFont val="Tahoma"/>
            <charset val="1"/>
          </rPr>
          <t>% zaawansowania prac na koniec bieżącego okresu</t>
        </r>
      </text>
    </comment>
    <comment ref="C37" authorId="0" shapeId="0">
      <text>
        <r>
          <rPr>
            <sz val="9"/>
            <color indexed="81"/>
            <rFont val="Tahoma"/>
            <charset val="1"/>
          </rPr>
          <t>planowany % zaawansowania prac na koniec przyszłego okresu</t>
        </r>
      </text>
    </comment>
  </commentList>
</comments>
</file>

<file path=xl/sharedStrings.xml><?xml version="1.0" encoding="utf-8"?>
<sst xmlns="http://schemas.openxmlformats.org/spreadsheetml/2006/main" count="145" uniqueCount="117">
  <si>
    <t>Autor</t>
  </si>
  <si>
    <t>Okres sprawozdawczy</t>
  </si>
  <si>
    <t>Data sporządzenia raportu</t>
  </si>
  <si>
    <t>Status</t>
  </si>
  <si>
    <t>Następny okres sprawozdawczy</t>
  </si>
  <si>
    <t>ZIELONY</t>
  </si>
  <si>
    <t>ŻÓŁTY</t>
  </si>
  <si>
    <t>CZERWONY</t>
  </si>
  <si>
    <t>ZAKOŃCZONY</t>
  </si>
  <si>
    <t>Informacje ogólne</t>
  </si>
  <si>
    <t>Wykonawca</t>
  </si>
  <si>
    <t>[Imię i nazwisko]</t>
  </si>
  <si>
    <t>Bieżący okres sprawozdawczy</t>
  </si>
  <si>
    <r>
      <rPr>
        <b/>
        <sz val="8"/>
        <rFont val="Arial"/>
        <family val="2"/>
        <charset val="238"/>
      </rPr>
      <t>Etap I:</t>
    </r>
    <r>
      <rPr>
        <sz val="8"/>
        <rFont val="Arial"/>
        <family val="2"/>
        <charset val="238"/>
      </rPr>
      <t xml:space="preserve"> Zdiagnozowanie problemów zarządzania ryzykiem powodziowym</t>
    </r>
  </si>
  <si>
    <r>
      <rPr>
        <b/>
        <sz val="8"/>
        <rFont val="Arial"/>
        <family val="2"/>
        <charset val="238"/>
      </rPr>
      <t>Etap II</t>
    </r>
    <r>
      <rPr>
        <sz val="8"/>
        <rFont val="Arial"/>
        <family val="2"/>
        <charset val="238"/>
      </rPr>
      <t>: Przypisanie działań do celów</t>
    </r>
  </si>
  <si>
    <r>
      <rPr>
        <b/>
        <sz val="8"/>
        <rFont val="Arial"/>
        <family val="2"/>
        <charset val="238"/>
      </rPr>
      <t xml:space="preserve">Etap III: </t>
    </r>
    <r>
      <rPr>
        <sz val="8"/>
        <rFont val="Arial"/>
        <family val="2"/>
        <charset val="238"/>
      </rPr>
      <t>Wskazanie instrumentów zarządzania ryzykiem powodziowym</t>
    </r>
  </si>
  <si>
    <r>
      <rPr>
        <b/>
        <sz val="8"/>
        <rFont val="Arial"/>
        <family val="2"/>
        <charset val="238"/>
      </rPr>
      <t xml:space="preserve">Etap IV: </t>
    </r>
    <r>
      <rPr>
        <sz val="8"/>
        <rFont val="Arial"/>
        <family val="2"/>
        <charset val="238"/>
      </rPr>
      <t>Opracowanie programów działań</t>
    </r>
  </si>
  <si>
    <r>
      <rPr>
        <b/>
        <sz val="8"/>
        <rFont val="Arial"/>
        <family val="2"/>
        <charset val="238"/>
      </rPr>
      <t xml:space="preserve">Etap V: </t>
    </r>
    <r>
      <rPr>
        <sz val="8"/>
        <rFont val="Arial"/>
        <family val="2"/>
        <charset val="238"/>
      </rPr>
      <t>Sporządzenie projektów planów zarządzania ryzykiem powodziowym</t>
    </r>
  </si>
  <si>
    <r>
      <rPr>
        <b/>
        <sz val="8"/>
        <rFont val="Arial"/>
        <family val="2"/>
        <charset val="238"/>
      </rPr>
      <t xml:space="preserve">Etap VI: </t>
    </r>
    <r>
      <rPr>
        <sz val="8"/>
        <rFont val="Arial"/>
        <family val="2"/>
        <charset val="238"/>
      </rPr>
      <t>Przeprowadzenie konsultacji społecznych projektów planów oraz kampanii
informacyjnej</t>
    </r>
  </si>
  <si>
    <r>
      <rPr>
        <b/>
        <sz val="8"/>
        <rFont val="Arial"/>
        <family val="2"/>
        <charset val="238"/>
      </rPr>
      <t xml:space="preserve">Etap VII: </t>
    </r>
    <r>
      <rPr>
        <sz val="8"/>
        <rFont val="Arial"/>
        <family val="2"/>
        <charset val="238"/>
      </rPr>
      <t>Przygotowanie ostatecznej wersji projektów planów do przyjęcia przez Radę Ministrów</t>
    </r>
  </si>
  <si>
    <r>
      <rPr>
        <b/>
        <sz val="8"/>
        <rFont val="Arial"/>
        <family val="2"/>
        <charset val="238"/>
      </rPr>
      <t xml:space="preserve">Etap VIII: </t>
    </r>
    <r>
      <rPr>
        <sz val="8"/>
        <rFont val="Arial"/>
        <family val="2"/>
        <charset val="238"/>
      </rPr>
      <t>Opracowanie raportu przekazywanego do KE z realizacji opracowania
planów zarządzania ryzykiem powodziowym dla obszarów dorzeczy</t>
    </r>
  </si>
  <si>
    <t>Zaawansowanie</t>
  </si>
  <si>
    <t>Cześć I PZRP</t>
  </si>
  <si>
    <t>Waga</t>
  </si>
  <si>
    <t>% zaawansowania - na koniec bieżącego okresu</t>
  </si>
  <si>
    <t>% zaawansowania - na koniec poprzedniego okresu</t>
  </si>
  <si>
    <t>Przyrost w bieżącym okresie</t>
  </si>
  <si>
    <t>Umowa na</t>
  </si>
  <si>
    <t>Umowa nr</t>
  </si>
  <si>
    <t>Poziom szczegółowości ulegnie zwiększeniu - aby ująć produkty prac. Wagi etapów przykładowe - do ustalenia z Zamawiajcym wagi etapów i produktów.</t>
  </si>
  <si>
    <t>Wykonawca wypełnia tylko pola żółte, pozosałe są podane jako tylko-do-odczytu (wagi), obliczane (poziom zaawansowania zagregowanych pozycji, przyrost w okresie bieżącym) lub pochodzą z poprzedniego okresu.</t>
  </si>
  <si>
    <t>Wyjaśnienie znaczenia</t>
  </si>
  <si>
    <t>Prace nad projektem zostały zakończone.</t>
  </si>
  <si>
    <t>Produkty przekazane do odbioru</t>
  </si>
  <si>
    <t>Produkty odebrane</t>
  </si>
  <si>
    <t>Produkty zaplanowane do dostarczenia</t>
  </si>
  <si>
    <t>Projekt: Przegląd i aktualizacja map zagrożenia powodziowego i map ryzyka powodziowego</t>
  </si>
  <si>
    <t>Nr Projektu: POIS.02.01.00-00-0013/16</t>
  </si>
  <si>
    <t>2017-08-01 - 2017-08-31</t>
  </si>
  <si>
    <t>2017-09-01 - 2017-09-30</t>
  </si>
  <si>
    <t>[lista zaplanowanych do przekazana do odbioru produktów w kolejnym okresie sprawozdawczym - łącznie dla wszystkich podzadań; 
bez informacji o produktach w toku - tę należy zawrzeć w punktach powyżej dotyczących postępów prac poszczególnych podzadań]</t>
  </si>
  <si>
    <t>[lista produktów odebranych w okresie sprawozdawczym - łącznie dla wszystkich podzadań; 
bez informacji o produktach w toku - tę należy zawrzeć w punktach powyżej dotyczących postępów prac poszczególnych podzadań]</t>
  </si>
  <si>
    <t>[lista przekazanych do odbioru produktów w okresie sprawozdawczym - łącznie dla wszystkich podzadań; 
bez informacji o produktach w toku - tę należy zawrzeć w punktach powyżej dotyczących postępów prac poszczególnych podzadań]</t>
  </si>
  <si>
    <r>
      <rPr>
        <i/>
        <sz val="10"/>
        <color rgb="FFFF0000"/>
        <rFont val="Arial"/>
        <family val="2"/>
        <charset val="238"/>
      </rPr>
      <t>[opis zrealizowanych działań ze szczególnym uwzględnieniem postępu prac nad produktami]</t>
    </r>
    <r>
      <rPr>
        <sz val="10"/>
        <rFont val="Arial"/>
        <family val="2"/>
        <charset val="238"/>
      </rPr>
      <t xml:space="preserve">
</t>
    </r>
  </si>
  <si>
    <r>
      <rPr>
        <i/>
        <sz val="10"/>
        <color rgb="FFFF0000"/>
        <rFont val="Arial"/>
        <family val="2"/>
        <charset val="238"/>
      </rPr>
      <t>[opis działań zaplanowanych do uwzględnienia ze szczególnym uwzględnieniem postępu prac nad produktami]</t>
    </r>
    <r>
      <rPr>
        <sz val="10"/>
        <rFont val="Arial"/>
        <family val="2"/>
        <charset val="238"/>
      </rPr>
      <t xml:space="preserve">
</t>
    </r>
  </si>
  <si>
    <t>Raport z postępów prac nr 5/1/2017</t>
  </si>
  <si>
    <t>Zapewnienie promocji i informacji dla projektu „Przegląd i aktualizacja map zagrożenia powodziowego i map ryzyka powodziowego”</t>
  </si>
  <si>
    <t>KZGW/DPiZW-ops/13/II/2017</t>
  </si>
  <si>
    <t xml:space="preserve">APLAN MEDIA Sp. z o.o. </t>
  </si>
  <si>
    <r>
      <t xml:space="preserve">Zad. 5.3.1: </t>
    </r>
    <r>
      <rPr>
        <sz val="10"/>
        <rFont val="Arial"/>
        <family val="2"/>
        <charset val="238"/>
      </rPr>
      <t>Przygotowanie zakładki na stronie internetowej www.powodz.gov.pl i zasilanie jej treściami</t>
    </r>
  </si>
  <si>
    <r>
      <t xml:space="preserve">Zad. 5.3.2: </t>
    </r>
    <r>
      <rPr>
        <sz val="10"/>
        <rFont val="Arial"/>
        <family val="2"/>
        <charset val="238"/>
      </rPr>
      <t>Przygotowanie banerów internetowych, przekierowujących do zakładki na stronie internetowej, do umieszczenia na stronach internetowych innych instytucji i organizacji</t>
    </r>
  </si>
  <si>
    <r>
      <t xml:space="preserve">Zad. 5.3.3: </t>
    </r>
    <r>
      <rPr>
        <sz val="10"/>
        <rFont val="Arial"/>
        <family val="2"/>
        <charset val="238"/>
      </rPr>
      <t>Przygotowanie ulotki informacyjnej na temat przeglądu i aktualizacji MZP i MRP</t>
    </r>
  </si>
  <si>
    <r>
      <t xml:space="preserve">Zad. 5.3.4: </t>
    </r>
    <r>
      <rPr>
        <sz val="10"/>
        <rFont val="Arial"/>
        <family val="2"/>
        <charset val="238"/>
      </rPr>
      <t>Opracowanie merytoryczne, projekt graficzny i dystrybucja plakatu informacyjnego</t>
    </r>
  </si>
  <si>
    <r>
      <t xml:space="preserve">Zad. 5.3.5: </t>
    </r>
    <r>
      <rPr>
        <sz val="10"/>
        <rFont val="Arial"/>
        <family val="2"/>
        <charset val="238"/>
      </rPr>
      <t>Działania Public Relations</t>
    </r>
  </si>
  <si>
    <r>
      <t xml:space="preserve">Zad. 5.3.6: </t>
    </r>
    <r>
      <rPr>
        <sz val="10"/>
        <rFont val="Arial"/>
        <family val="2"/>
        <charset val="238"/>
      </rPr>
      <t>Organizacja konferencji prasowej</t>
    </r>
  </si>
  <si>
    <r>
      <t xml:space="preserve">Zad. 5.3.7: </t>
    </r>
    <r>
      <rPr>
        <sz val="10"/>
        <rFont val="Arial"/>
        <family val="2"/>
        <charset val="238"/>
      </rPr>
      <t xml:space="preserve">Artykuły sponsorowane </t>
    </r>
  </si>
  <si>
    <r>
      <t xml:space="preserve">Zad. 5.3.8: </t>
    </r>
    <r>
      <rPr>
        <sz val="10"/>
        <rFont val="Arial"/>
        <family val="2"/>
        <charset val="238"/>
      </rPr>
      <t>Opracowanie merytoryczne, projekt graficzny i dystrybucja broszury informacyjnej</t>
    </r>
  </si>
  <si>
    <t>…………………………..</t>
  </si>
  <si>
    <r>
      <t xml:space="preserve">2017-09-05 </t>
    </r>
    <r>
      <rPr>
        <i/>
        <sz val="10"/>
        <color rgb="FFFF0000"/>
        <rFont val="Arial"/>
        <family val="2"/>
        <charset val="238"/>
      </rPr>
      <t>[do 3. dnia roboczego po okresie sprawozdawczym]</t>
    </r>
  </si>
  <si>
    <t>O</t>
  </si>
  <si>
    <t>Data statusu bieżącego:</t>
  </si>
  <si>
    <t>Data statusu następnego</t>
  </si>
  <si>
    <t>Z</t>
  </si>
  <si>
    <t xml:space="preserve">Numer Zadania </t>
  </si>
  <si>
    <t>Nazwa Zadania</t>
  </si>
  <si>
    <t>Termin rozpoczęcia realizacji zadania</t>
  </si>
  <si>
    <t xml:space="preserve">Czas trwania w dniach </t>
  </si>
  <si>
    <t xml:space="preserve">Dodatkowy komentarz </t>
  </si>
  <si>
    <t>Ogólne zaawansowanie dla Projektu</t>
  </si>
  <si>
    <t>5.3.1.</t>
  </si>
  <si>
    <t>Przygotowanie zakładki na stronie internetowej www.powodz.gov.pl i zasilanie jej treściami</t>
  </si>
  <si>
    <t>5.3.2</t>
  </si>
  <si>
    <t>Przygotowanie banerów internetowych, przekierowujących do zakładki na stronie internetowej, do umieszczenia na stronach internetowych innych instytucji i organizacji</t>
  </si>
  <si>
    <t>Przygotowanie ulotki informacyjnej na temat przeglądu i aktualizacji MZP i MRP</t>
  </si>
  <si>
    <t>Opracowanie merytoryczne, projekt graficzny i dystrybucja plakatu informacyjnego</t>
  </si>
  <si>
    <t>Działania Public Relations</t>
  </si>
  <si>
    <t>Organizacja konferencji prasowej</t>
  </si>
  <si>
    <t xml:space="preserve">Artykuły sponsorowane </t>
  </si>
  <si>
    <t>Opracowanie merytoryczne, projekt graficzny i dystrybucja broszury informacyjnej</t>
  </si>
  <si>
    <t>5.3.3</t>
  </si>
  <si>
    <t>5.3.4</t>
  </si>
  <si>
    <t>5.3.5</t>
  </si>
  <si>
    <t>5.3.6</t>
  </si>
  <si>
    <t>5.3.7</t>
  </si>
  <si>
    <t>5.3.8</t>
  </si>
  <si>
    <t>Ryzyka, zagadnienia, zmiany</t>
  </si>
  <si>
    <t>[minimum:
- opis zagadnienia (problemy),
- proponowany plan działań zaradczych (propozycje rozwiązań problemów), 
- wpływ zagadnienia w skali 1-4]</t>
  </si>
  <si>
    <t>[minimum:
- opis ryzyka, 
- proponowany plan działań przeciwdziałania, 
- wpływ i prawdopodobieństwo wystąpienia ryzyka w skali 1-4]</t>
  </si>
  <si>
    <t>Podsumowanie zmian (zmiany zgłoszone, zaakceptowane, odrzucone)</t>
  </si>
  <si>
    <t>[minimum:
- krótki opis zgłoszonych / zaakceptowanych / odrzuconych zmian, 
- określenie ich wpływu na zakres projektu i terminy]</t>
  </si>
  <si>
    <t>Przyrost w bieżącym okresie (zaawansowanie czasowe)</t>
  </si>
  <si>
    <t>Jeżeli zachodzą wszystkie poniższe warunki, status prac należy oznaczyć kolorem zielonym:
• prace są prowadzone zgodnie z harmonogramem;
• nie występują istotne zagadnienia wymagające zaangażowania kierownictwa wyższego poziomu;
• nie zostały zidentyfikowane żadne ryzyka, których potencjalny wpływ na zadanie/Projekt mógłby okazać się krytyczny dla możliwości wykonania zadania/ Projektu oraz które mogłyby wymagać podjęcia decyzji na wyższym poziomie kierownictwa;
• jakość realizowanych produktów prac nie odbiega od kryteriów jakości/ akceptacji.</t>
  </si>
  <si>
    <t>Jeżeli zachodzi co najmniej jeden z poniższych warunków, status prac należy oznaczyć kolorem żółtym:
• opóźnienie zadania wynosi od 1 do 30 dni lub istnieje zagrożenia opóźnienia zadania i/lub Projektu, jednakże Wykonawca może zrealizować działania prowadzące do likwidacji ryzyka opóźnienia Projektu 
• opóźnienie produktu prac wynosi co najmniej 1 dzień, jednakże nie ma to wpływu na opóźnienie Projektu lub Wykonawca może zrealizować działania prowadzące do likwidacji ryzyka opóźnienia Projektu 
• parametry jakościowe co najmniej 1 produktu nie zostały dotrzymane lub istnieje ryzyko ich niedotrzymania, jednakże Wykonawca może zrealizować działania prowadzące do osiągnięcia wymaganych parametrów</t>
  </si>
  <si>
    <t xml:space="preserve">Jeżeli zachodzi co najmniej jeden z poniższych warunków, status prac należy oznaczyć kolorem czerwonym:
• opóźnienie zadania wynosi powyżej 30 dni lub istnieje niemożliwe do zlikwidowania ryzyko takiego opóźnienia
• istnieje ryzyko opóźnienia Projektu o co najmniej 1 dzień, którego Wykonawca nie może zlikwidować
• parametry jakościowe co najmniej 1 produktu zostały niedotrzymane i Wykonawca nie ma możliwości zrealizowania działań prowadzących do osiągnięcia wymaganych parametrów </t>
  </si>
  <si>
    <t>Waga zadania</t>
  </si>
  <si>
    <t>Raportowany % zaawansowania na koniec bieżącego okresu</t>
  </si>
  <si>
    <t>Raportowany udział zaawansowania zadania w % wykonaniu Projektu na koniec bieżącego okresu</t>
  </si>
  <si>
    <t>Oczekiwany % zaawansowania na koniec bieżącego okresu</t>
  </si>
  <si>
    <t>Oczekiwany udział zaawansowania zadania w % wykonaniu Projektu na koniec bieżącego okresu</t>
  </si>
  <si>
    <t>Oczekiwany % zaawansowania na koniec poprzedniego okresu</t>
  </si>
  <si>
    <t>Planowany % zaawansowania na koniec przyszłego okresu</t>
  </si>
  <si>
    <t>Planowany udział zaawansowania zadania w % wykonaniu Projektu na koniec przyszłego okresu</t>
  </si>
  <si>
    <t>Oczekiwany % zaawansowania na koniec przyszłego okresu</t>
  </si>
  <si>
    <t>Oczekiwany udział zaawansowania zadania w % wykonaniu Projektu na koniec przyszłego okresu</t>
  </si>
  <si>
    <t>Zadanie</t>
  </si>
  <si>
    <t>Opis zrealizowanych działań</t>
  </si>
  <si>
    <t>% zaawansowania prac</t>
  </si>
  <si>
    <t>Opis działań planowanych do realizacji w następnym okresie sprawozdawczym</t>
  </si>
  <si>
    <t>Termin zakończenia realizacji zadania wg umowy</t>
  </si>
  <si>
    <t>…………………………………………….</t>
  </si>
  <si>
    <t>data i podpis Wykonawcy</t>
  </si>
  <si>
    <t>data i podpis Zamawiającego</t>
  </si>
  <si>
    <t>Miara M1_5</t>
  </si>
  <si>
    <t>Zidentyfikowane zagadnienia oraz ich wpływ na realizację Zadania 5 i/lub Projektu</t>
  </si>
  <si>
    <t>Zidentyfikowane ryzyka oraz ich wpływ na realizację Zadania 5 i/lub Projektu</t>
  </si>
  <si>
    <t>[nr zadania/numer raportu/rok]</t>
  </si>
  <si>
    <t>Raportowany % zaawansowania na koniec poprzedniego okresu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</si>
</sst>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zł&quot;"/>
    <numFmt numFmtId="165" formatCode="0.0%"/>
    <numFmt numFmtId="166" formatCode="yyyy/mm/dd;@"/>
  </numFmts>
  <fonts count="34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3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70C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9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3" fillId="0" borderId="0"/>
    <xf numFmtId="0" fontId="23" fillId="23" borderId="7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4" fillId="0" borderId="0"/>
    <xf numFmtId="0" fontId="23" fillId="0" borderId="0"/>
    <xf numFmtId="0" fontId="2" fillId="0" borderId="0"/>
    <xf numFmtId="0" fontId="1" fillId="0" borderId="0"/>
    <xf numFmtId="0" fontId="1" fillId="0" borderId="0"/>
    <xf numFmtId="9" fontId="23" fillId="0" borderId="0" applyFont="0" applyFill="0" applyBorder="0" applyAlignment="0" applyProtection="0"/>
  </cellStyleXfs>
  <cellXfs count="96">
    <xf numFmtId="0" fontId="0" fillId="0" borderId="0" xfId="0"/>
    <xf numFmtId="0" fontId="20" fillId="25" borderId="0" xfId="0" applyFont="1" applyFill="1"/>
    <xf numFmtId="0" fontId="25" fillId="0" borderId="0" xfId="0" applyFont="1" applyAlignment="1">
      <alignment wrapText="1"/>
    </xf>
    <xf numFmtId="0" fontId="22" fillId="0" borderId="0" xfId="0" applyFont="1" applyAlignment="1">
      <alignment horizontal="right" vertical="center" wrapText="1"/>
    </xf>
    <xf numFmtId="0" fontId="26" fillId="0" borderId="0" xfId="0" applyFont="1" applyAlignment="1">
      <alignment vertical="center"/>
    </xf>
    <xf numFmtId="0" fontId="20" fillId="26" borderId="11" xfId="0" applyFont="1" applyFill="1" applyBorder="1" applyAlignment="1"/>
    <xf numFmtId="0" fontId="20" fillId="26" borderId="11" xfId="0" applyFont="1" applyFill="1" applyBorder="1" applyAlignment="1">
      <alignment textRotation="45" wrapText="1"/>
    </xf>
    <xf numFmtId="0" fontId="20" fillId="0" borderId="11" xfId="0" applyFont="1" applyBorder="1"/>
    <xf numFmtId="9" fontId="20" fillId="0" borderId="11" xfId="0" applyNumberFormat="1" applyFont="1" applyBorder="1" applyAlignment="1">
      <alignment horizontal="right" vertical="center"/>
    </xf>
    <xf numFmtId="0" fontId="22" fillId="0" borderId="11" xfId="0" applyFont="1" applyBorder="1" applyAlignment="1">
      <alignment horizontal="left" vertical="top" wrapText="1" indent="1"/>
    </xf>
    <xf numFmtId="9" fontId="22" fillId="0" borderId="11" xfId="0" applyNumberFormat="1" applyFont="1" applyBorder="1" applyAlignment="1">
      <alignment horizontal="right" vertical="center" wrapText="1"/>
    </xf>
    <xf numFmtId="0" fontId="27" fillId="0" borderId="0" xfId="0" applyFont="1"/>
    <xf numFmtId="0" fontId="28" fillId="0" borderId="0" xfId="0" applyFont="1"/>
    <xf numFmtId="0" fontId="22" fillId="0" borderId="0" xfId="0" applyFont="1" applyAlignment="1">
      <alignment horizontal="left" vertical="center"/>
    </xf>
    <xf numFmtId="9" fontId="22" fillId="28" borderId="11" xfId="0" applyNumberFormat="1" applyFont="1" applyFill="1" applyBorder="1" applyAlignment="1">
      <alignment horizontal="right" vertical="center" wrapText="1"/>
    </xf>
    <xf numFmtId="0" fontId="0" fillId="0" borderId="10" xfId="0" applyFont="1" applyFill="1" applyBorder="1"/>
    <xf numFmtId="0" fontId="0" fillId="0" borderId="10" xfId="0" applyFill="1" applyBorder="1" applyAlignment="1">
      <alignment wrapText="1"/>
    </xf>
    <xf numFmtId="0" fontId="0" fillId="0" borderId="0" xfId="0" applyFont="1"/>
    <xf numFmtId="164" fontId="0" fillId="0" borderId="0" xfId="0" applyNumberFormat="1" applyFont="1" applyAlignment="1">
      <alignment horizontal="center"/>
    </xf>
    <xf numFmtId="0" fontId="0" fillId="0" borderId="0" xfId="0" applyFill="1" applyBorder="1" applyAlignment="1">
      <alignment horizontal="center" vertical="top" wrapText="1"/>
    </xf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 vertical="top" wrapText="1"/>
    </xf>
    <xf numFmtId="0" fontId="23" fillId="0" borderId="0" xfId="46" applyFont="1" applyBorder="1"/>
    <xf numFmtId="0" fontId="23" fillId="0" borderId="0" xfId="46" applyFont="1" applyBorder="1" applyAlignment="1">
      <alignment wrapText="1"/>
    </xf>
    <xf numFmtId="14" fontId="23" fillId="0" borderId="0" xfId="46" applyNumberFormat="1" applyFont="1" applyFill="1" applyBorder="1"/>
    <xf numFmtId="0" fontId="23" fillId="0" borderId="0" xfId="0" applyFont="1" applyBorder="1" applyAlignment="1">
      <alignment horizontal="left" wrapText="1"/>
    </xf>
    <xf numFmtId="0" fontId="20" fillId="0" borderId="0" xfId="0" applyFont="1" applyFill="1" applyBorder="1" applyAlignment="1">
      <alignment horizontal="center" vertical="center" wrapText="1"/>
    </xf>
    <xf numFmtId="0" fontId="23" fillId="0" borderId="0" xfId="46" applyFont="1" applyBorder="1" applyAlignment="1">
      <alignment vertical="center" wrapText="1"/>
    </xf>
    <xf numFmtId="0" fontId="20" fillId="0" borderId="0" xfId="46" applyFont="1" applyBorder="1" applyAlignment="1">
      <alignment horizontal="center" vertical="center" wrapText="1"/>
    </xf>
    <xf numFmtId="0" fontId="1" fillId="0" borderId="0" xfId="46"/>
    <xf numFmtId="0" fontId="23" fillId="0" borderId="0" xfId="0" applyFont="1" applyFill="1" applyBorder="1" applyAlignment="1">
      <alignment horizontal="center" vertical="center" wrapText="1"/>
    </xf>
    <xf numFmtId="14" fontId="23" fillId="30" borderId="0" xfId="46" applyNumberFormat="1" applyFont="1" applyFill="1" applyBorder="1" applyAlignment="1">
      <alignment horizontal="center" vertical="center"/>
    </xf>
    <xf numFmtId="0" fontId="1" fillId="0" borderId="0" xfId="46" applyAlignment="1">
      <alignment vertical="center" wrapText="1"/>
    </xf>
    <xf numFmtId="0" fontId="23" fillId="0" borderId="0" xfId="46" applyFont="1" applyFill="1" applyBorder="1" applyAlignment="1">
      <alignment horizontal="left" vertical="center" wrapText="1"/>
    </xf>
    <xf numFmtId="0" fontId="20" fillId="0" borderId="0" xfId="46" applyFont="1" applyFill="1" applyBorder="1" applyAlignment="1">
      <alignment horizontal="center" vertical="center" wrapText="1"/>
    </xf>
    <xf numFmtId="14" fontId="23" fillId="0" borderId="0" xfId="46" applyNumberFormat="1" applyFont="1" applyFill="1" applyBorder="1" applyAlignment="1">
      <alignment horizontal="center" vertical="center"/>
    </xf>
    <xf numFmtId="0" fontId="23" fillId="0" borderId="0" xfId="46" applyFont="1" applyFill="1" applyBorder="1" applyAlignment="1">
      <alignment vertical="center" wrapText="1"/>
    </xf>
    <xf numFmtId="9" fontId="23" fillId="0" borderId="0" xfId="46" applyNumberFormat="1" applyFont="1" applyFill="1" applyBorder="1" applyAlignment="1">
      <alignment horizontal="center" wrapText="1"/>
    </xf>
    <xf numFmtId="9" fontId="23" fillId="0" borderId="0" xfId="46" applyNumberFormat="1" applyFont="1" applyBorder="1"/>
    <xf numFmtId="0" fontId="1" fillId="26" borderId="0" xfId="46" applyFont="1" applyFill="1"/>
    <xf numFmtId="0" fontId="20" fillId="26" borderId="0" xfId="47" applyFont="1" applyFill="1" applyBorder="1" applyAlignment="1">
      <alignment horizontal="left" vertical="center" wrapText="1"/>
    </xf>
    <xf numFmtId="0" fontId="1" fillId="26" borderId="0" xfId="46" applyFill="1"/>
    <xf numFmtId="10" fontId="32" fillId="26" borderId="0" xfId="46" applyNumberFormat="1" applyFont="1" applyFill="1"/>
    <xf numFmtId="0" fontId="1" fillId="0" borderId="0" xfId="46" applyFont="1"/>
    <xf numFmtId="0" fontId="1" fillId="0" borderId="0" xfId="46" applyFont="1" applyAlignment="1">
      <alignment wrapText="1"/>
    </xf>
    <xf numFmtId="10" fontId="1" fillId="26" borderId="0" xfId="46" applyNumberFormat="1" applyFill="1"/>
    <xf numFmtId="166" fontId="23" fillId="0" borderId="0" xfId="0" applyNumberFormat="1" applyFont="1" applyFill="1" applyBorder="1" applyAlignment="1">
      <alignment horizontal="center" vertical="top"/>
    </xf>
    <xf numFmtId="166" fontId="23" fillId="0" borderId="0" xfId="0" applyNumberFormat="1" applyFont="1" applyFill="1" applyBorder="1" applyAlignment="1">
      <alignment horizontal="center" vertical="top" wrapText="1"/>
    </xf>
    <xf numFmtId="3" fontId="23" fillId="0" borderId="0" xfId="0" applyNumberFormat="1" applyFont="1" applyBorder="1" applyAlignment="1">
      <alignment horizontal="center" vertical="top" wrapText="1"/>
    </xf>
    <xf numFmtId="3" fontId="23" fillId="0" borderId="0" xfId="0" applyNumberFormat="1" applyFont="1" applyFill="1" applyBorder="1" applyAlignment="1">
      <alignment horizontal="center" vertical="top" wrapText="1"/>
    </xf>
    <xf numFmtId="0" fontId="30" fillId="0" borderId="0" xfId="46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31" fillId="0" borderId="0" xfId="46" applyFont="1" applyBorder="1"/>
    <xf numFmtId="0" fontId="23" fillId="29" borderId="12" xfId="46" applyFont="1" applyFill="1" applyBorder="1" applyAlignment="1">
      <alignment vertical="center" wrapText="1"/>
    </xf>
    <xf numFmtId="0" fontId="23" fillId="29" borderId="13" xfId="46" applyFont="1" applyFill="1" applyBorder="1" applyAlignment="1">
      <alignment vertical="center" wrapText="1"/>
    </xf>
    <xf numFmtId="0" fontId="23" fillId="0" borderId="15" xfId="46" applyFont="1" applyFill="1" applyBorder="1" applyAlignment="1">
      <alignment horizontal="left" vertical="center" wrapText="1"/>
    </xf>
    <xf numFmtId="10" fontId="23" fillId="0" borderId="16" xfId="46" applyNumberFormat="1" applyFont="1" applyFill="1" applyBorder="1" applyAlignment="1">
      <alignment horizontal="center" vertical="center" wrapText="1"/>
    </xf>
    <xf numFmtId="0" fontId="23" fillId="0" borderId="17" xfId="46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vertical="center" wrapText="1"/>
    </xf>
    <xf numFmtId="166" fontId="23" fillId="0" borderId="18" xfId="0" applyNumberFormat="1" applyFont="1" applyFill="1" applyBorder="1" applyAlignment="1">
      <alignment horizontal="center" vertical="top"/>
    </xf>
    <xf numFmtId="166" fontId="23" fillId="0" borderId="18" xfId="0" applyNumberFormat="1" applyFont="1" applyFill="1" applyBorder="1" applyAlignment="1">
      <alignment horizontal="center" vertical="top" wrapText="1"/>
    </xf>
    <xf numFmtId="3" fontId="23" fillId="0" borderId="18" xfId="0" applyNumberFormat="1" applyFont="1" applyBorder="1" applyAlignment="1">
      <alignment horizontal="center" vertical="top" wrapText="1"/>
    </xf>
    <xf numFmtId="10" fontId="23" fillId="0" borderId="19" xfId="46" applyNumberFormat="1" applyFont="1" applyFill="1" applyBorder="1" applyAlignment="1">
      <alignment horizontal="center" vertical="center" wrapText="1"/>
    </xf>
    <xf numFmtId="10" fontId="0" fillId="0" borderId="16" xfId="0" applyNumberFormat="1" applyFont="1" applyBorder="1" applyAlignment="1">
      <alignment horizontal="center" vertical="top" wrapText="1"/>
    </xf>
    <xf numFmtId="10" fontId="0" fillId="0" borderId="19" xfId="0" applyNumberFormat="1" applyFont="1" applyBorder="1" applyAlignment="1">
      <alignment horizontal="center" vertical="top" wrapText="1"/>
    </xf>
    <xf numFmtId="0" fontId="20" fillId="31" borderId="10" xfId="0" applyFont="1" applyFill="1" applyBorder="1" applyAlignment="1">
      <alignment vertical="center"/>
    </xf>
    <xf numFmtId="0" fontId="20" fillId="32" borderId="10" xfId="0" applyFont="1" applyFill="1" applyBorder="1" applyAlignment="1">
      <alignment vertical="center"/>
    </xf>
    <xf numFmtId="0" fontId="20" fillId="33" borderId="10" xfId="0" applyFont="1" applyFill="1" applyBorder="1" applyAlignment="1">
      <alignment vertical="center"/>
    </xf>
    <xf numFmtId="0" fontId="20" fillId="0" borderId="10" xfId="0" applyFont="1" applyFill="1" applyBorder="1" applyAlignment="1">
      <alignment vertical="center"/>
    </xf>
    <xf numFmtId="0" fontId="0" fillId="29" borderId="14" xfId="46" applyFont="1" applyFill="1" applyBorder="1" applyAlignment="1">
      <alignment horizontal="center" vertical="center" wrapText="1"/>
    </xf>
    <xf numFmtId="0" fontId="0" fillId="29" borderId="20" xfId="46" applyFont="1" applyFill="1" applyBorder="1" applyAlignment="1">
      <alignment horizontal="center" vertical="center" wrapText="1"/>
    </xf>
    <xf numFmtId="0" fontId="0" fillId="29" borderId="20" xfId="46" applyFont="1" applyFill="1" applyBorder="1" applyAlignment="1">
      <alignment vertical="center" wrapText="1"/>
    </xf>
    <xf numFmtId="0" fontId="23" fillId="29" borderId="20" xfId="0" applyFont="1" applyFill="1" applyBorder="1" applyAlignment="1">
      <alignment horizontal="left" vertical="center" wrapText="1"/>
    </xf>
    <xf numFmtId="0" fontId="20" fillId="34" borderId="21" xfId="0" applyFont="1" applyFill="1" applyBorder="1" applyAlignment="1">
      <alignment horizontal="center" vertical="center"/>
    </xf>
    <xf numFmtId="0" fontId="20" fillId="34" borderId="21" xfId="0" applyFont="1" applyFill="1" applyBorder="1" applyAlignment="1">
      <alignment horizontal="center" vertical="center" wrapText="1"/>
    </xf>
    <xf numFmtId="0" fontId="0" fillId="0" borderId="21" xfId="0" applyFont="1" applyBorder="1" applyAlignment="1">
      <alignment vertical="top" wrapText="1"/>
    </xf>
    <xf numFmtId="0" fontId="0" fillId="0" borderId="21" xfId="0" applyFont="1" applyFill="1" applyBorder="1" applyAlignment="1">
      <alignment vertical="top" wrapText="1"/>
    </xf>
    <xf numFmtId="0" fontId="22" fillId="0" borderId="0" xfId="0" applyFont="1" applyAlignment="1">
      <alignment horizontal="right" vertical="center"/>
    </xf>
    <xf numFmtId="0" fontId="0" fillId="29" borderId="13" xfId="46" applyFont="1" applyFill="1" applyBorder="1" applyAlignment="1">
      <alignment vertical="center" wrapText="1"/>
    </xf>
    <xf numFmtId="10" fontId="23" fillId="0" borderId="25" xfId="46" applyNumberFormat="1" applyFont="1" applyFill="1" applyBorder="1" applyAlignment="1">
      <alignment vertical="center" wrapText="1"/>
    </xf>
    <xf numFmtId="10" fontId="23" fillId="0" borderId="24" xfId="46" applyNumberFormat="1" applyFont="1" applyFill="1" applyBorder="1" applyAlignment="1">
      <alignment vertical="center" wrapText="1"/>
    </xf>
    <xf numFmtId="10" fontId="23" fillId="0" borderId="25" xfId="46" applyNumberFormat="1" applyFont="1" applyFill="1" applyBorder="1" applyAlignment="1">
      <alignment horizontal="center" vertical="center" wrapText="1"/>
    </xf>
    <xf numFmtId="10" fontId="0" fillId="0" borderId="25" xfId="0" applyNumberFormat="1" applyFont="1" applyBorder="1" applyAlignment="1">
      <alignment horizontal="center" vertical="top" wrapText="1"/>
    </xf>
    <xf numFmtId="10" fontId="23" fillId="0" borderId="24" xfId="46" applyNumberFormat="1" applyFont="1" applyFill="1" applyBorder="1" applyAlignment="1">
      <alignment horizontal="center" vertical="center" wrapText="1"/>
    </xf>
    <xf numFmtId="10" fontId="0" fillId="0" borderId="24" xfId="0" applyNumberFormat="1" applyFont="1" applyBorder="1" applyAlignment="1">
      <alignment horizontal="center" vertical="top" wrapText="1"/>
    </xf>
    <xf numFmtId="0" fontId="20" fillId="0" borderId="21" xfId="0" applyFont="1" applyFill="1" applyBorder="1" applyAlignment="1">
      <alignment vertical="top" wrapText="1"/>
    </xf>
    <xf numFmtId="9" fontId="0" fillId="0" borderId="21" xfId="48" applyFont="1" applyBorder="1" applyAlignment="1">
      <alignment vertical="top"/>
    </xf>
    <xf numFmtId="0" fontId="29" fillId="0" borderId="21" xfId="0" applyFont="1" applyBorder="1" applyAlignment="1">
      <alignment horizontal="left" vertical="top" wrapText="1"/>
    </xf>
    <xf numFmtId="165" fontId="0" fillId="27" borderId="21" xfId="0" applyNumberFormat="1" applyFont="1" applyFill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20" fillId="24" borderId="21" xfId="0" applyFont="1" applyFill="1" applyBorder="1" applyAlignment="1">
      <alignment horizontal="center" vertical="center"/>
    </xf>
    <xf numFmtId="0" fontId="0" fillId="0" borderId="21" xfId="0" applyFont="1" applyBorder="1" applyAlignment="1">
      <alignment horizontal="center" vertical="top" wrapText="1"/>
    </xf>
    <xf numFmtId="165" fontId="0" fillId="27" borderId="22" xfId="0" applyNumberFormat="1" applyFont="1" applyFill="1" applyBorder="1" applyAlignment="1">
      <alignment horizontal="left" vertical="center" wrapText="1"/>
    </xf>
    <xf numFmtId="165" fontId="0" fillId="27" borderId="23" xfId="0" applyNumberFormat="1" applyFont="1" applyFill="1" applyBorder="1" applyAlignment="1">
      <alignment horizontal="left" vertical="center" wrapText="1"/>
    </xf>
    <xf numFmtId="14" fontId="0" fillId="0" borderId="21" xfId="0" applyNumberFormat="1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3"/>
    <cellStyle name="Normal 2 2" xfId="44"/>
    <cellStyle name="Normal 3" xfId="45"/>
    <cellStyle name="Normal 3 2" xfId="46"/>
    <cellStyle name="Normalny 2 2" xfId="47"/>
    <cellStyle name="Normalny 3" xfId="37"/>
    <cellStyle name="Note" xfId="38" builtinId="10" customBuiltin="1"/>
    <cellStyle name="Output" xfId="39" builtinId="21" customBuiltin="1"/>
    <cellStyle name="Percent" xfId="48" builtinId="5"/>
    <cellStyle name="Title" xfId="40" builtinId="15" customBuiltin="1"/>
    <cellStyle name="Total" xfId="41" builtinId="25" customBuiltin="1"/>
    <cellStyle name="Warning Text" xfId="42" builtinId="11" customBuiltin="1"/>
  </cellStyles>
  <dxfs count="3">
    <dxf>
      <font>
        <color auto="1"/>
      </font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187187</xdr:colOff>
      <xdr:row>0</xdr:row>
      <xdr:rowOff>121257</xdr:rowOff>
    </xdr:from>
    <xdr:to>
      <xdr:col>0</xdr:col>
      <xdr:colOff>1823499</xdr:colOff>
      <xdr:row>0</xdr:row>
      <xdr:rowOff>790492</xdr:rowOff>
    </xdr:to>
    <xdr:pic>
      <xdr:nvPicPr>
        <xdr:cNvPr id="6" name="Obraz 1" descr="logo_FE_Infrastruktura_i_Srodowisko_rgb-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112"/>
        <a:stretch>
          <a:fillRect/>
        </a:stretch>
      </xdr:blipFill>
      <xdr:spPr bwMode="auto">
        <a:xfrm>
          <a:off x="187187" y="121257"/>
          <a:ext cx="1636312" cy="669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4869720</xdr:colOff>
      <xdr:row>0</xdr:row>
      <xdr:rowOff>124207</xdr:rowOff>
    </xdr:from>
    <xdr:to>
      <xdr:col>2</xdr:col>
      <xdr:colOff>805720</xdr:colOff>
      <xdr:row>0</xdr:row>
      <xdr:rowOff>733807</xdr:rowOff>
    </xdr:to>
    <xdr:pic>
      <xdr:nvPicPr>
        <xdr:cNvPr id="7" name="Obraz 3" descr="UE_FS_rgb-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1720" y="124207"/>
          <a:ext cx="19050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2187389</xdr:colOff>
      <xdr:row>0</xdr:row>
      <xdr:rowOff>215153</xdr:rowOff>
    </xdr:from>
    <xdr:to>
      <xdr:col>1</xdr:col>
      <xdr:colOff>3539939</xdr:colOff>
      <xdr:row>0</xdr:row>
      <xdr:rowOff>719978</xdr:rowOff>
    </xdr:to>
    <xdr:pic>
      <xdr:nvPicPr>
        <xdr:cNvPr id="8" name="Obraz 8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6518" y="215153"/>
          <a:ext cx="1352550" cy="504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53"/>
  <sheetViews>
    <sheetView tabSelected="1" topLeftCell="A31" zoomScale="85" zoomScaleNormal="85" workbookViewId="0">
      <selection activeCell="L39" sqref="L39"/>
    </sheetView>
  </sheetViews>
  <sheetFormatPr defaultRowHeight="13.2"/>
  <cols>
    <col min="1" max="1" width="29.109375" customWidth="1"/>
    <col min="2" max="2" width="85.44140625" customWidth="1"/>
    <col min="3" max="3" width="18" customWidth="1"/>
    <col min="4" max="5" width="9.33203125" customWidth="1"/>
  </cols>
  <sheetData>
    <row r="1" spans="1:4" ht="77.25" customHeight="1"/>
    <row r="2" spans="1:4">
      <c r="C2" s="77" t="s">
        <v>36</v>
      </c>
    </row>
    <row r="3" spans="1:4">
      <c r="C3" s="77" t="s">
        <v>37</v>
      </c>
    </row>
    <row r="4" spans="1:4" ht="16.8">
      <c r="A4" s="4" t="s">
        <v>45</v>
      </c>
      <c r="B4" s="3"/>
      <c r="C4" s="2"/>
      <c r="D4" s="11" t="s">
        <v>115</v>
      </c>
    </row>
    <row r="5" spans="1:4" ht="15.75" customHeight="1">
      <c r="A5" s="13"/>
      <c r="C5" s="12"/>
    </row>
    <row r="6" spans="1:4" s="17" customFormat="1">
      <c r="A6" s="90" t="s">
        <v>9</v>
      </c>
      <c r="B6" s="90"/>
      <c r="C6" s="90"/>
    </row>
    <row r="7" spans="1:4" s="17" customFormat="1" ht="25.05" customHeight="1">
      <c r="A7" s="75" t="s">
        <v>27</v>
      </c>
      <c r="B7" s="95" t="s">
        <v>46</v>
      </c>
      <c r="C7" s="95"/>
    </row>
    <row r="8" spans="1:4" s="17" customFormat="1">
      <c r="A8" s="75" t="s">
        <v>28</v>
      </c>
      <c r="B8" s="95" t="s">
        <v>47</v>
      </c>
      <c r="C8" s="95"/>
    </row>
    <row r="9" spans="1:4" s="17" customFormat="1">
      <c r="A9" s="75" t="s">
        <v>10</v>
      </c>
      <c r="B9" s="95" t="s">
        <v>48</v>
      </c>
      <c r="C9" s="95"/>
    </row>
    <row r="10" spans="1:4" s="17" customFormat="1">
      <c r="A10" s="75" t="s">
        <v>0</v>
      </c>
      <c r="B10" s="87" t="s">
        <v>11</v>
      </c>
      <c r="C10" s="87"/>
    </row>
    <row r="11" spans="1:4" s="17" customFormat="1">
      <c r="A11" s="75" t="s">
        <v>1</v>
      </c>
      <c r="B11" s="95" t="s">
        <v>38</v>
      </c>
      <c r="C11" s="95"/>
    </row>
    <row r="12" spans="1:4" s="17" customFormat="1" ht="13.05" customHeight="1">
      <c r="A12" s="75" t="s">
        <v>2</v>
      </c>
      <c r="B12" s="94" t="s">
        <v>58</v>
      </c>
      <c r="C12" s="94"/>
    </row>
    <row r="13" spans="1:4" s="17" customFormat="1" ht="26.4">
      <c r="A13" s="75" t="str">
        <f>'Status Zadań'!G2</f>
        <v>Raportowany % zaawansowania na koniec bieżącego okresu</v>
      </c>
      <c r="B13" s="88">
        <f>'Status Zadań'!H12</f>
        <v>0</v>
      </c>
      <c r="C13" s="88"/>
      <c r="D13" s="11"/>
    </row>
    <row r="14" spans="1:4" s="17" customFormat="1" ht="26.4">
      <c r="A14" s="75" t="str">
        <f>'Status Zadań'!I2</f>
        <v>Oczekiwany % zaawansowania na koniec bieżącego okresu</v>
      </c>
      <c r="B14" s="88">
        <f>'Status Zadań'!J12</f>
        <v>2.0998849940956944E-2</v>
      </c>
      <c r="C14" s="88"/>
    </row>
    <row r="15" spans="1:4" s="17" customFormat="1">
      <c r="A15" s="76" t="s">
        <v>112</v>
      </c>
      <c r="B15" s="92">
        <f>B13/B14</f>
        <v>0</v>
      </c>
      <c r="C15" s="93"/>
    </row>
    <row r="16" spans="1:4" s="17" customFormat="1">
      <c r="A16" s="75" t="s">
        <v>3</v>
      </c>
      <c r="B16" s="91" t="s">
        <v>5</v>
      </c>
      <c r="C16" s="91"/>
    </row>
    <row r="17" spans="1:4" s="17" customFormat="1">
      <c r="A17" s="90" t="s">
        <v>12</v>
      </c>
      <c r="B17" s="90"/>
      <c r="C17" s="90"/>
    </row>
    <row r="18" spans="1:4" s="17" customFormat="1" ht="26.4">
      <c r="A18" s="73" t="s">
        <v>104</v>
      </c>
      <c r="B18" s="73" t="s">
        <v>105</v>
      </c>
      <c r="C18" s="74" t="s">
        <v>106</v>
      </c>
      <c r="D18" s="11"/>
    </row>
    <row r="19" spans="1:4" s="17" customFormat="1" ht="52.8">
      <c r="A19" s="85" t="s">
        <v>49</v>
      </c>
      <c r="B19" s="75" t="s">
        <v>43</v>
      </c>
      <c r="C19" s="86"/>
    </row>
    <row r="20" spans="1:4" s="17" customFormat="1" ht="92.4">
      <c r="A20" s="85" t="s">
        <v>50</v>
      </c>
      <c r="B20" s="75" t="s">
        <v>43</v>
      </c>
      <c r="C20" s="86"/>
    </row>
    <row r="21" spans="1:4" s="17" customFormat="1" ht="39.6">
      <c r="A21" s="85" t="s">
        <v>51</v>
      </c>
      <c r="B21" s="75" t="s">
        <v>43</v>
      </c>
      <c r="C21" s="86"/>
    </row>
    <row r="22" spans="1:4" s="17" customFormat="1" ht="52.8">
      <c r="A22" s="85" t="s">
        <v>52</v>
      </c>
      <c r="B22" s="75" t="s">
        <v>43</v>
      </c>
      <c r="C22" s="86"/>
      <c r="D22" s="18"/>
    </row>
    <row r="23" spans="1:4" s="17" customFormat="1" ht="26.4">
      <c r="A23" s="85" t="s">
        <v>53</v>
      </c>
      <c r="B23" s="75" t="s">
        <v>43</v>
      </c>
      <c r="C23" s="86"/>
    </row>
    <row r="24" spans="1:4" s="17" customFormat="1" ht="26.4">
      <c r="A24" s="85" t="s">
        <v>54</v>
      </c>
      <c r="B24" s="75" t="s">
        <v>43</v>
      </c>
      <c r="C24" s="86"/>
      <c r="D24" s="18"/>
    </row>
    <row r="25" spans="1:4" s="17" customFormat="1" ht="26.4">
      <c r="A25" s="85" t="s">
        <v>55</v>
      </c>
      <c r="B25" s="75" t="s">
        <v>43</v>
      </c>
      <c r="C25" s="86"/>
      <c r="D25" s="18"/>
    </row>
    <row r="26" spans="1:4" s="17" customFormat="1" ht="52.8">
      <c r="A26" s="85" t="s">
        <v>56</v>
      </c>
      <c r="B26" s="75" t="s">
        <v>43</v>
      </c>
      <c r="C26" s="86"/>
      <c r="D26" s="18"/>
    </row>
    <row r="27" spans="1:4" s="17" customFormat="1" ht="52.05" customHeight="1">
      <c r="A27" s="75" t="s">
        <v>33</v>
      </c>
      <c r="B27" s="87" t="s">
        <v>42</v>
      </c>
      <c r="C27" s="87"/>
      <c r="D27" s="18"/>
    </row>
    <row r="28" spans="1:4" s="17" customFormat="1" ht="39" customHeight="1">
      <c r="A28" s="75" t="s">
        <v>34</v>
      </c>
      <c r="B28" s="87" t="s">
        <v>41</v>
      </c>
      <c r="C28" s="87"/>
    </row>
    <row r="29" spans="1:4" s="17" customFormat="1">
      <c r="A29" s="90" t="s">
        <v>85</v>
      </c>
      <c r="B29" s="90"/>
      <c r="C29" s="90"/>
    </row>
    <row r="30" spans="1:4" s="17" customFormat="1" ht="52.05" customHeight="1">
      <c r="A30" s="75" t="s">
        <v>113</v>
      </c>
      <c r="B30" s="87" t="s">
        <v>86</v>
      </c>
      <c r="C30" s="87"/>
    </row>
    <row r="31" spans="1:4" s="17" customFormat="1" ht="52.05" customHeight="1">
      <c r="A31" s="75" t="s">
        <v>114</v>
      </c>
      <c r="B31" s="87" t="s">
        <v>87</v>
      </c>
      <c r="C31" s="87"/>
    </row>
    <row r="32" spans="1:4" s="17" customFormat="1" ht="39" customHeight="1">
      <c r="A32" s="75" t="s">
        <v>88</v>
      </c>
      <c r="B32" s="87" t="s">
        <v>89</v>
      </c>
      <c r="C32" s="87"/>
    </row>
    <row r="33" spans="1:4" s="17" customFormat="1">
      <c r="A33" s="90" t="s">
        <v>4</v>
      </c>
      <c r="B33" s="90"/>
      <c r="C33" s="90"/>
    </row>
    <row r="34" spans="1:4" s="17" customFormat="1" ht="26.4">
      <c r="A34" s="75" t="str">
        <f>'Status Zadań'!P2</f>
        <v>Oczekiwany % zaawansowania na koniec przyszłego okresu</v>
      </c>
      <c r="B34" s="88">
        <f>'Status Zadań'!Q12</f>
        <v>7.5190156579052952E-2</v>
      </c>
      <c r="C34" s="88"/>
      <c r="D34" s="11"/>
    </row>
    <row r="35" spans="1:4" s="17" customFormat="1" ht="26.4">
      <c r="A35" s="75" t="str">
        <f>'Status Zadań'!N2</f>
        <v>Planowany % zaawansowania na koniec przyszłego okresu</v>
      </c>
      <c r="B35" s="88">
        <f>'Status Zadań'!O12</f>
        <v>0</v>
      </c>
      <c r="C35" s="88"/>
      <c r="D35" s="11"/>
    </row>
    <row r="36" spans="1:4" s="17" customFormat="1">
      <c r="A36" s="75" t="s">
        <v>4</v>
      </c>
      <c r="B36" s="89" t="s">
        <v>39</v>
      </c>
      <c r="C36" s="89"/>
    </row>
    <row r="37" spans="1:4" s="17" customFormat="1" ht="26.4">
      <c r="A37" s="73" t="s">
        <v>104</v>
      </c>
      <c r="B37" s="73" t="s">
        <v>107</v>
      </c>
      <c r="C37" s="74" t="s">
        <v>106</v>
      </c>
      <c r="D37" s="11"/>
    </row>
    <row r="38" spans="1:4" s="17" customFormat="1" ht="52.8">
      <c r="A38" s="85" t="s">
        <v>49</v>
      </c>
      <c r="B38" s="75" t="s">
        <v>44</v>
      </c>
      <c r="C38" s="86"/>
    </row>
    <row r="39" spans="1:4" s="17" customFormat="1" ht="81" customHeight="1">
      <c r="A39" s="85" t="s">
        <v>50</v>
      </c>
      <c r="B39" s="75" t="s">
        <v>44</v>
      </c>
      <c r="C39" s="86"/>
      <c r="D39" s="18"/>
    </row>
    <row r="40" spans="1:4" s="17" customFormat="1" ht="39.6">
      <c r="A40" s="85" t="s">
        <v>51</v>
      </c>
      <c r="B40" s="75" t="s">
        <v>44</v>
      </c>
      <c r="C40" s="86"/>
      <c r="D40" s="18"/>
    </row>
    <row r="41" spans="1:4" s="17" customFormat="1" ht="52.8">
      <c r="A41" s="85" t="s">
        <v>52</v>
      </c>
      <c r="B41" s="75" t="s">
        <v>44</v>
      </c>
      <c r="C41" s="86"/>
    </row>
    <row r="42" spans="1:4" s="17" customFormat="1" ht="39.6">
      <c r="A42" s="85" t="s">
        <v>53</v>
      </c>
      <c r="B42" s="75" t="s">
        <v>44</v>
      </c>
      <c r="C42" s="86"/>
    </row>
    <row r="43" spans="1:4" s="17" customFormat="1" ht="39.6">
      <c r="A43" s="85" t="s">
        <v>54</v>
      </c>
      <c r="B43" s="75" t="s">
        <v>44</v>
      </c>
      <c r="C43" s="86"/>
      <c r="D43" s="18"/>
    </row>
    <row r="44" spans="1:4" s="17" customFormat="1" ht="39.6">
      <c r="A44" s="85" t="s">
        <v>55</v>
      </c>
      <c r="B44" s="75" t="s">
        <v>44</v>
      </c>
      <c r="C44" s="86"/>
    </row>
    <row r="45" spans="1:4" s="17" customFormat="1" ht="52.8">
      <c r="A45" s="85" t="s">
        <v>56</v>
      </c>
      <c r="B45" s="75" t="s">
        <v>44</v>
      </c>
      <c r="C45" s="86"/>
      <c r="D45" s="18"/>
    </row>
    <row r="46" spans="1:4" s="17" customFormat="1" ht="52.05" customHeight="1">
      <c r="A46" s="75" t="s">
        <v>35</v>
      </c>
      <c r="B46" s="87" t="s">
        <v>40</v>
      </c>
      <c r="C46" s="87"/>
      <c r="D46" s="18"/>
    </row>
    <row r="52" spans="1:2">
      <c r="A52" s="19" t="s">
        <v>57</v>
      </c>
      <c r="B52" s="20" t="s">
        <v>109</v>
      </c>
    </row>
    <row r="53" spans="1:2">
      <c r="A53" s="21" t="s">
        <v>110</v>
      </c>
      <c r="B53" s="21" t="s">
        <v>111</v>
      </c>
    </row>
  </sheetData>
  <protectedRanges>
    <protectedRange sqref="B7:C12" name="Range1"/>
    <protectedRange sqref="B19:C28" name="Range2"/>
    <protectedRange sqref="B30:C32" name="Range3"/>
    <protectedRange sqref="B38:C46" name="Range4"/>
  </protectedRanges>
  <mergeCells count="23">
    <mergeCell ref="A6:C6"/>
    <mergeCell ref="A17:C17"/>
    <mergeCell ref="B16:C16"/>
    <mergeCell ref="B15:C15"/>
    <mergeCell ref="B14:C14"/>
    <mergeCell ref="B13:C13"/>
    <mergeCell ref="B12:C12"/>
    <mergeCell ref="B11:C11"/>
    <mergeCell ref="B10:C10"/>
    <mergeCell ref="B9:C9"/>
    <mergeCell ref="B8:C8"/>
    <mergeCell ref="B7:C7"/>
    <mergeCell ref="B46:C46"/>
    <mergeCell ref="B35:C35"/>
    <mergeCell ref="B36:C36"/>
    <mergeCell ref="B34:C34"/>
    <mergeCell ref="B27:C27"/>
    <mergeCell ref="B28:C28"/>
    <mergeCell ref="A29:C29"/>
    <mergeCell ref="A33:C33"/>
    <mergeCell ref="B30:C30"/>
    <mergeCell ref="B31:C31"/>
    <mergeCell ref="B32:C32"/>
  </mergeCells>
  <conditionalFormatting sqref="B16">
    <cfRule type="cellIs" dxfId="2" priority="1" operator="equal">
      <formula>"CZERWONY"</formula>
    </cfRule>
    <cfRule type="cellIs" dxfId="1" priority="2" operator="equal">
      <formula>"ŻÓŁTY"</formula>
    </cfRule>
    <cfRule type="cellIs" dxfId="0" priority="3" operator="equal">
      <formula>"ZIELONY"</formula>
    </cfRule>
  </conditionalFormatting>
  <dataValidations count="1">
    <dataValidation type="list" allowBlank="1" showInputMessage="1" showErrorMessage="1" sqref="B16">
      <formula1>Statusy</formula1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3" orientation="portrait" r:id="rId1"/>
  <headerFooter>
    <oddFooter>&amp;RStrona &amp;P</oddFooter>
  </headerFooter>
  <rowBreaks count="1" manualBreakCount="1">
    <brk id="32" max="2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17" sqref="A17"/>
    </sheetView>
  </sheetViews>
  <sheetFormatPr defaultRowHeight="13.2"/>
  <cols>
    <col min="1" max="1" width="73.6640625" customWidth="1"/>
    <col min="6" max="6" width="63" customWidth="1"/>
  </cols>
  <sheetData>
    <row r="1" spans="1:6" ht="129.75" customHeight="1">
      <c r="A1" s="5" t="s">
        <v>21</v>
      </c>
      <c r="B1" s="5" t="s">
        <v>23</v>
      </c>
      <c r="C1" s="6" t="s">
        <v>24</v>
      </c>
      <c r="D1" s="6" t="s">
        <v>25</v>
      </c>
      <c r="E1" s="6" t="s">
        <v>26</v>
      </c>
    </row>
    <row r="2" spans="1:6">
      <c r="A2" s="7" t="s">
        <v>22</v>
      </c>
      <c r="B2" s="8">
        <f>SUM(B3:B10)</f>
        <v>0.99999999999999989</v>
      </c>
      <c r="C2" s="8">
        <f>SUMPRODUCT(B3:B10,C3:C10)</f>
        <v>0</v>
      </c>
      <c r="D2" s="8">
        <f>SUM(D3:D10)</f>
        <v>0</v>
      </c>
      <c r="E2" s="8">
        <f>C2-D2</f>
        <v>0</v>
      </c>
    </row>
    <row r="3" spans="1:6">
      <c r="A3" s="9" t="s">
        <v>13</v>
      </c>
      <c r="B3" s="10">
        <v>0.1</v>
      </c>
      <c r="C3" s="14">
        <v>0</v>
      </c>
      <c r="D3" s="10">
        <v>0</v>
      </c>
      <c r="E3" s="10">
        <f t="shared" ref="E3:E10" si="0">C3-D3</f>
        <v>0</v>
      </c>
      <c r="F3" s="11"/>
    </row>
    <row r="4" spans="1:6">
      <c r="A4" s="9" t="s">
        <v>14</v>
      </c>
      <c r="B4" s="10">
        <v>0.1</v>
      </c>
      <c r="C4" s="14">
        <v>0</v>
      </c>
      <c r="D4" s="10">
        <v>0</v>
      </c>
      <c r="E4" s="10">
        <f t="shared" si="0"/>
        <v>0</v>
      </c>
      <c r="F4" s="11"/>
    </row>
    <row r="5" spans="1:6">
      <c r="A5" s="9" t="s">
        <v>15</v>
      </c>
      <c r="B5" s="10">
        <v>0.1</v>
      </c>
      <c r="C5" s="14">
        <v>0</v>
      </c>
      <c r="D5" s="10">
        <v>0</v>
      </c>
      <c r="E5" s="10">
        <f t="shared" si="0"/>
        <v>0</v>
      </c>
      <c r="F5" s="11"/>
    </row>
    <row r="6" spans="1:6">
      <c r="A6" s="9" t="s">
        <v>16</v>
      </c>
      <c r="B6" s="10">
        <v>0.1</v>
      </c>
      <c r="C6" s="14">
        <v>0</v>
      </c>
      <c r="D6" s="10">
        <v>0</v>
      </c>
      <c r="E6" s="10">
        <f t="shared" si="0"/>
        <v>0</v>
      </c>
      <c r="F6" s="11"/>
    </row>
    <row r="7" spans="1:6">
      <c r="A7" s="9" t="s">
        <v>17</v>
      </c>
      <c r="B7" s="10">
        <v>0.1</v>
      </c>
      <c r="C7" s="14">
        <v>0</v>
      </c>
      <c r="D7" s="10">
        <v>0</v>
      </c>
      <c r="E7" s="10">
        <f t="shared" si="0"/>
        <v>0</v>
      </c>
      <c r="F7" s="11"/>
    </row>
    <row r="8" spans="1:6" ht="20.399999999999999">
      <c r="A8" s="9" t="s">
        <v>18</v>
      </c>
      <c r="B8" s="10">
        <v>0.2</v>
      </c>
      <c r="C8" s="14">
        <v>0</v>
      </c>
      <c r="D8" s="10">
        <v>0</v>
      </c>
      <c r="E8" s="10">
        <f t="shared" si="0"/>
        <v>0</v>
      </c>
      <c r="F8" s="11"/>
    </row>
    <row r="9" spans="1:6">
      <c r="A9" s="9" t="s">
        <v>19</v>
      </c>
      <c r="B9" s="10">
        <v>0.2</v>
      </c>
      <c r="C9" s="14">
        <v>0</v>
      </c>
      <c r="D9" s="10">
        <v>0</v>
      </c>
      <c r="E9" s="10">
        <f t="shared" si="0"/>
        <v>0</v>
      </c>
      <c r="F9" s="11"/>
    </row>
    <row r="10" spans="1:6" ht="20.399999999999999">
      <c r="A10" s="9" t="s">
        <v>20</v>
      </c>
      <c r="B10" s="10">
        <v>0.1</v>
      </c>
      <c r="C10" s="14">
        <v>0</v>
      </c>
      <c r="D10" s="10">
        <v>0</v>
      </c>
      <c r="E10" s="10">
        <f t="shared" si="0"/>
        <v>0</v>
      </c>
      <c r="F10" s="11"/>
    </row>
    <row r="12" spans="1:6">
      <c r="A12" s="11" t="s">
        <v>29</v>
      </c>
    </row>
    <row r="13" spans="1:6">
      <c r="A13" s="11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W12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6" sqref="E6"/>
    </sheetView>
  </sheetViews>
  <sheetFormatPr defaultColWidth="9.109375" defaultRowHeight="14.4"/>
  <cols>
    <col min="1" max="1" width="9.5546875" style="43" customWidth="1"/>
    <col min="2" max="2" width="60.6640625" style="44" customWidth="1"/>
    <col min="3" max="4" width="15.5546875" style="43" customWidth="1"/>
    <col min="5" max="5" width="13.77734375" style="43" customWidth="1"/>
    <col min="6" max="6" width="16.5546875" style="29" customWidth="1"/>
    <col min="7" max="7" width="22.77734375" style="29" customWidth="1"/>
    <col min="8" max="8" width="21.6640625" style="29" hidden="1" customWidth="1"/>
    <col min="9" max="9" width="22.33203125" style="29" customWidth="1"/>
    <col min="10" max="10" width="21.6640625" style="29" hidden="1" customWidth="1"/>
    <col min="11" max="11" width="21.6640625" style="29" customWidth="1"/>
    <col min="12" max="13" width="19.33203125" style="29" customWidth="1"/>
    <col min="14" max="14" width="21.77734375" style="29" customWidth="1"/>
    <col min="15" max="15" width="19.33203125" style="29" hidden="1" customWidth="1"/>
    <col min="16" max="16" width="19.33203125" style="29" customWidth="1"/>
    <col min="17" max="17" width="19.33203125" style="29" hidden="1" customWidth="1"/>
    <col min="18" max="18" width="19.33203125" style="29" customWidth="1"/>
    <col min="19" max="19" width="5.44140625" style="29" customWidth="1"/>
    <col min="20" max="20" width="21" style="29" bestFit="1" customWidth="1"/>
    <col min="21" max="22" width="25.33203125" style="29" customWidth="1"/>
    <col min="23" max="23" width="9.109375" style="29" customWidth="1"/>
    <col min="24" max="16384" width="9.109375" style="29"/>
  </cols>
  <sheetData>
    <row r="1" spans="1:23" ht="15" customHeight="1" thickBot="1">
      <c r="A1" s="22"/>
      <c r="B1" s="23"/>
      <c r="C1" s="24"/>
      <c r="D1" s="24"/>
      <c r="E1" s="24"/>
      <c r="F1" s="22"/>
      <c r="G1" s="22"/>
      <c r="H1" s="22"/>
      <c r="I1" s="25"/>
      <c r="J1" s="22"/>
      <c r="K1" s="22"/>
      <c r="L1" s="22"/>
      <c r="M1" s="22"/>
      <c r="N1" s="22"/>
      <c r="O1" s="22"/>
      <c r="P1" s="22"/>
      <c r="Q1" s="22"/>
      <c r="R1" s="22"/>
      <c r="S1" s="26" t="s">
        <v>59</v>
      </c>
      <c r="T1" s="27" t="s">
        <v>60</v>
      </c>
      <c r="U1" s="27" t="s">
        <v>60</v>
      </c>
      <c r="V1" s="27" t="s">
        <v>61</v>
      </c>
      <c r="W1" s="28" t="s">
        <v>62</v>
      </c>
    </row>
    <row r="2" spans="1:23" s="32" customFormat="1" ht="93.75" customHeight="1">
      <c r="A2" s="53" t="s">
        <v>63</v>
      </c>
      <c r="B2" s="54" t="s">
        <v>64</v>
      </c>
      <c r="C2" s="54" t="s">
        <v>65</v>
      </c>
      <c r="D2" s="78" t="s">
        <v>108</v>
      </c>
      <c r="E2" s="54" t="s">
        <v>66</v>
      </c>
      <c r="F2" s="69" t="s">
        <v>94</v>
      </c>
      <c r="G2" s="70" t="s">
        <v>95</v>
      </c>
      <c r="H2" s="71" t="s">
        <v>96</v>
      </c>
      <c r="I2" s="70" t="s">
        <v>97</v>
      </c>
      <c r="J2" s="71" t="s">
        <v>98</v>
      </c>
      <c r="K2" s="70" t="s">
        <v>116</v>
      </c>
      <c r="L2" s="70" t="s">
        <v>99</v>
      </c>
      <c r="M2" s="71" t="s">
        <v>90</v>
      </c>
      <c r="N2" s="71" t="s">
        <v>100</v>
      </c>
      <c r="O2" s="71" t="s">
        <v>101</v>
      </c>
      <c r="P2" s="71" t="s">
        <v>102</v>
      </c>
      <c r="Q2" s="71" t="s">
        <v>103</v>
      </c>
      <c r="R2" s="72" t="s">
        <v>67</v>
      </c>
      <c r="S2" s="30"/>
      <c r="T2" s="31">
        <v>42947</v>
      </c>
      <c r="U2" s="31">
        <v>42978</v>
      </c>
      <c r="V2" s="31">
        <v>43008</v>
      </c>
      <c r="W2" s="27"/>
    </row>
    <row r="3" spans="1:23" s="50" customFormat="1" ht="26.4">
      <c r="A3" s="55" t="s">
        <v>69</v>
      </c>
      <c r="B3" s="33" t="s">
        <v>70</v>
      </c>
      <c r="C3" s="46">
        <v>42963</v>
      </c>
      <c r="D3" s="47">
        <v>43921</v>
      </c>
      <c r="E3" s="48">
        <f>DATEDIF(C3,D3,"d")</f>
        <v>958</v>
      </c>
      <c r="F3" s="56">
        <v>0.22212908633696563</v>
      </c>
      <c r="G3" s="63">
        <f>Raport!C19</f>
        <v>0</v>
      </c>
      <c r="H3" s="63">
        <f>G3*F3</f>
        <v>0</v>
      </c>
      <c r="I3" s="81">
        <f t="shared" ref="I3:I10" si="0">IF((IF(C3&lt;$U$2,DATEDIF(C3,$U$2,"d"),0))/E3&gt;1,1,(IF(C3&lt;$U$2,DATEDIF(C3,$U$2,"d"),0))/E3)</f>
        <v>1.5657620041753653E-2</v>
      </c>
      <c r="J3" s="81">
        <f>I3*F3</f>
        <v>3.4780128340861005E-3</v>
      </c>
      <c r="K3" s="81">
        <v>0</v>
      </c>
      <c r="L3" s="81">
        <f t="shared" ref="L3:L10" si="1">IF((IF(C3&lt;$T$2,DATEDIF(C3,$T$2,"d"),0))/E3&gt;1,1,(IF(C3&lt;$T$2,DATEDIF(C3,$T$2,"d"),0))/E3)</f>
        <v>0</v>
      </c>
      <c r="M3" s="79">
        <f t="shared" ref="M3:M10" si="2">I3-L3</f>
        <v>1.5657620041753653E-2</v>
      </c>
      <c r="N3" s="82">
        <f>Raport!C38</f>
        <v>0</v>
      </c>
      <c r="O3" s="82">
        <f>N3*F3</f>
        <v>0</v>
      </c>
      <c r="P3" s="81">
        <f t="shared" ref="P3:P10" si="3">IF((IF(C3&lt;$V$2,DATEDIF(C3,$V$2,"d"),0))/E3&gt;1,1,(IF(C3&lt;$V$2,DATEDIF(C3,$V$2,"d"),0))/E3)</f>
        <v>4.697286012526096E-2</v>
      </c>
      <c r="Q3" s="81">
        <f>P3*F3</f>
        <v>1.0434038502258302E-2</v>
      </c>
      <c r="R3" s="79"/>
      <c r="S3" s="30"/>
      <c r="T3" s="34"/>
      <c r="U3" s="35"/>
      <c r="V3" s="35"/>
      <c r="W3" s="36"/>
    </row>
    <row r="4" spans="1:23" s="50" customFormat="1" ht="39.6">
      <c r="A4" s="55" t="s">
        <v>71</v>
      </c>
      <c r="B4" s="33" t="s">
        <v>72</v>
      </c>
      <c r="C4" s="46">
        <v>42963</v>
      </c>
      <c r="D4" s="47">
        <v>43024</v>
      </c>
      <c r="E4" s="49">
        <f t="shared" ref="E4:E10" si="4">DATEDIF(C4,D4,"d")</f>
        <v>61</v>
      </c>
      <c r="F4" s="56">
        <v>1.0058675607711651E-2</v>
      </c>
      <c r="G4" s="63">
        <f>Raport!C20</f>
        <v>0</v>
      </c>
      <c r="H4" s="63">
        <f t="shared" ref="H4:H10" si="5">G4*F4</f>
        <v>0</v>
      </c>
      <c r="I4" s="81">
        <f t="shared" si="0"/>
        <v>0.24590163934426229</v>
      </c>
      <c r="J4" s="81">
        <f t="shared" ref="J4:J10" si="6">I4*F4</f>
        <v>2.4734448215684387E-3</v>
      </c>
      <c r="K4" s="81">
        <v>0</v>
      </c>
      <c r="L4" s="81">
        <f t="shared" si="1"/>
        <v>0</v>
      </c>
      <c r="M4" s="79">
        <f t="shared" si="2"/>
        <v>0.24590163934426229</v>
      </c>
      <c r="N4" s="82">
        <f>Raport!C39</f>
        <v>0</v>
      </c>
      <c r="O4" s="82">
        <f t="shared" ref="O4:O10" si="7">N4*F4</f>
        <v>0</v>
      </c>
      <c r="P4" s="81">
        <f t="shared" si="3"/>
        <v>0.73770491803278693</v>
      </c>
      <c r="Q4" s="81">
        <f t="shared" ref="Q4:Q10" si="8">P4*F4</f>
        <v>7.4203344647053174E-3</v>
      </c>
      <c r="R4" s="79"/>
      <c r="S4" s="30"/>
      <c r="T4" s="34"/>
      <c r="U4" s="35"/>
      <c r="V4" s="35"/>
      <c r="W4" s="36"/>
    </row>
    <row r="5" spans="1:23" s="52" customFormat="1" ht="26.4">
      <c r="A5" s="55" t="s">
        <v>79</v>
      </c>
      <c r="B5" s="51" t="s">
        <v>73</v>
      </c>
      <c r="C5" s="46">
        <v>42963</v>
      </c>
      <c r="D5" s="47">
        <v>43010</v>
      </c>
      <c r="E5" s="48">
        <f t="shared" si="4"/>
        <v>47</v>
      </c>
      <c r="F5" s="56">
        <v>3.6881810561609388E-3</v>
      </c>
      <c r="G5" s="63">
        <f>Raport!C21</f>
        <v>0</v>
      </c>
      <c r="H5" s="63">
        <f t="shared" si="5"/>
        <v>0</v>
      </c>
      <c r="I5" s="81">
        <f t="shared" si="0"/>
        <v>0.31914893617021278</v>
      </c>
      <c r="J5" s="81">
        <f t="shared" si="6"/>
        <v>1.1770790604768953E-3</v>
      </c>
      <c r="K5" s="81">
        <v>0</v>
      </c>
      <c r="L5" s="81">
        <f t="shared" si="1"/>
        <v>0</v>
      </c>
      <c r="M5" s="79">
        <f t="shared" si="2"/>
        <v>0.31914893617021278</v>
      </c>
      <c r="N5" s="82">
        <f>Raport!C40</f>
        <v>0</v>
      </c>
      <c r="O5" s="82">
        <f t="shared" si="7"/>
        <v>0</v>
      </c>
      <c r="P5" s="81">
        <f t="shared" si="3"/>
        <v>0.95744680851063835</v>
      </c>
      <c r="Q5" s="81">
        <f t="shared" si="8"/>
        <v>3.531237181430686E-3</v>
      </c>
      <c r="R5" s="79"/>
      <c r="S5" s="37"/>
      <c r="T5" s="38"/>
      <c r="U5" s="22"/>
      <c r="V5" s="22"/>
      <c r="W5" s="22"/>
    </row>
    <row r="6" spans="1:23" s="52" customFormat="1" ht="26.4">
      <c r="A6" s="55" t="s">
        <v>80</v>
      </c>
      <c r="B6" s="51" t="s">
        <v>74</v>
      </c>
      <c r="C6" s="46">
        <v>42963</v>
      </c>
      <c r="D6" s="47">
        <v>42993</v>
      </c>
      <c r="E6" s="48">
        <f t="shared" si="4"/>
        <v>30</v>
      </c>
      <c r="F6" s="56">
        <v>1.3411567476948869E-2</v>
      </c>
      <c r="G6" s="63">
        <f>Raport!C22</f>
        <v>0</v>
      </c>
      <c r="H6" s="63">
        <f t="shared" si="5"/>
        <v>0</v>
      </c>
      <c r="I6" s="81">
        <f t="shared" si="0"/>
        <v>0.5</v>
      </c>
      <c r="J6" s="81">
        <f t="shared" si="6"/>
        <v>6.7057837384744343E-3</v>
      </c>
      <c r="K6" s="81">
        <v>0</v>
      </c>
      <c r="L6" s="81">
        <f t="shared" si="1"/>
        <v>0</v>
      </c>
      <c r="M6" s="79">
        <f t="shared" si="2"/>
        <v>0.5</v>
      </c>
      <c r="N6" s="82">
        <f>Raport!C41</f>
        <v>0</v>
      </c>
      <c r="O6" s="82">
        <f t="shared" si="7"/>
        <v>0</v>
      </c>
      <c r="P6" s="81">
        <f t="shared" si="3"/>
        <v>1</v>
      </c>
      <c r="Q6" s="81">
        <f t="shared" si="8"/>
        <v>1.3411567476948869E-2</v>
      </c>
      <c r="R6" s="79"/>
      <c r="S6" s="37"/>
      <c r="T6" s="38"/>
      <c r="U6" s="22"/>
      <c r="V6" s="22"/>
      <c r="W6" s="22"/>
    </row>
    <row r="7" spans="1:23" s="52" customFormat="1" ht="13.2">
      <c r="A7" s="55" t="s">
        <v>81</v>
      </c>
      <c r="B7" s="51" t="s">
        <v>75</v>
      </c>
      <c r="C7" s="46">
        <v>42963</v>
      </c>
      <c r="D7" s="47">
        <v>43921</v>
      </c>
      <c r="E7" s="48">
        <f t="shared" si="4"/>
        <v>958</v>
      </c>
      <c r="F7" s="56">
        <v>0.31690000000000002</v>
      </c>
      <c r="G7" s="63">
        <f>Raport!C23</f>
        <v>0</v>
      </c>
      <c r="H7" s="63">
        <f t="shared" si="5"/>
        <v>0</v>
      </c>
      <c r="I7" s="81">
        <f t="shared" si="0"/>
        <v>1.5657620041753653E-2</v>
      </c>
      <c r="J7" s="81">
        <f t="shared" si="6"/>
        <v>4.9618997912317326E-3</v>
      </c>
      <c r="K7" s="81">
        <v>0</v>
      </c>
      <c r="L7" s="81">
        <f t="shared" si="1"/>
        <v>0</v>
      </c>
      <c r="M7" s="79">
        <f t="shared" si="2"/>
        <v>1.5657620041753653E-2</v>
      </c>
      <c r="N7" s="82">
        <f>Raport!C42</f>
        <v>0</v>
      </c>
      <c r="O7" s="82">
        <f t="shared" si="7"/>
        <v>0</v>
      </c>
      <c r="P7" s="81">
        <f t="shared" si="3"/>
        <v>4.697286012526096E-2</v>
      </c>
      <c r="Q7" s="81">
        <f t="shared" si="8"/>
        <v>1.4885699373695199E-2</v>
      </c>
      <c r="R7" s="79"/>
      <c r="S7" s="37"/>
      <c r="T7" s="38"/>
      <c r="U7" s="22"/>
      <c r="V7" s="22"/>
      <c r="W7" s="22"/>
    </row>
    <row r="8" spans="1:23" s="52" customFormat="1" ht="13.2">
      <c r="A8" s="55" t="s">
        <v>82</v>
      </c>
      <c r="B8" s="51" t="s">
        <v>76</v>
      </c>
      <c r="C8" s="46">
        <v>42963</v>
      </c>
      <c r="D8" s="47">
        <v>43100</v>
      </c>
      <c r="E8" s="48">
        <f t="shared" si="4"/>
        <v>137</v>
      </c>
      <c r="F8" s="56">
        <v>2.0117351215423303E-2</v>
      </c>
      <c r="G8" s="63">
        <f>Raport!C24</f>
        <v>0</v>
      </c>
      <c r="H8" s="63">
        <f t="shared" si="5"/>
        <v>0</v>
      </c>
      <c r="I8" s="81">
        <f t="shared" si="0"/>
        <v>0.10948905109489052</v>
      </c>
      <c r="J8" s="81">
        <f t="shared" si="6"/>
        <v>2.2026296951193399E-3</v>
      </c>
      <c r="K8" s="81">
        <v>0</v>
      </c>
      <c r="L8" s="81">
        <f t="shared" si="1"/>
        <v>0</v>
      </c>
      <c r="M8" s="79">
        <f t="shared" si="2"/>
        <v>0.10948905109489052</v>
      </c>
      <c r="N8" s="82">
        <f>Raport!C43</f>
        <v>0</v>
      </c>
      <c r="O8" s="82">
        <f t="shared" si="7"/>
        <v>0</v>
      </c>
      <c r="P8" s="81">
        <f t="shared" si="3"/>
        <v>0.32846715328467152</v>
      </c>
      <c r="Q8" s="81">
        <f t="shared" si="8"/>
        <v>6.6078890853580189E-3</v>
      </c>
      <c r="R8" s="79"/>
      <c r="S8" s="37"/>
      <c r="T8" s="38"/>
      <c r="U8" s="22"/>
      <c r="V8" s="22"/>
      <c r="W8" s="22"/>
    </row>
    <row r="9" spans="1:23" s="52" customFormat="1" ht="13.2">
      <c r="A9" s="55" t="s">
        <v>83</v>
      </c>
      <c r="B9" s="51" t="s">
        <v>77</v>
      </c>
      <c r="C9" s="46">
        <v>42963</v>
      </c>
      <c r="D9" s="47">
        <v>43921</v>
      </c>
      <c r="E9" s="48">
        <f t="shared" si="4"/>
        <v>958</v>
      </c>
      <c r="F9" s="56">
        <v>0.40234702430846603</v>
      </c>
      <c r="G9" s="63">
        <f>Raport!C25</f>
        <v>0</v>
      </c>
      <c r="H9" s="63">
        <f t="shared" si="5"/>
        <v>0</v>
      </c>
      <c r="I9" s="81">
        <v>0</v>
      </c>
      <c r="J9" s="81">
        <f t="shared" si="6"/>
        <v>0</v>
      </c>
      <c r="K9" s="81">
        <v>0</v>
      </c>
      <c r="L9" s="81">
        <f t="shared" si="1"/>
        <v>0</v>
      </c>
      <c r="M9" s="79">
        <f t="shared" si="2"/>
        <v>0</v>
      </c>
      <c r="N9" s="82">
        <f>Raport!C44</f>
        <v>0</v>
      </c>
      <c r="O9" s="82">
        <f t="shared" si="7"/>
        <v>0</v>
      </c>
      <c r="P9" s="81">
        <f t="shared" si="3"/>
        <v>4.697286012526096E-2</v>
      </c>
      <c r="Q9" s="81">
        <f t="shared" si="8"/>
        <v>1.8899390494656547E-2</v>
      </c>
      <c r="R9" s="79"/>
      <c r="S9" s="37"/>
      <c r="T9" s="38"/>
      <c r="U9" s="22"/>
      <c r="V9" s="22"/>
      <c r="W9" s="22"/>
    </row>
    <row r="10" spans="1:23" s="52" customFormat="1" ht="27" thickBot="1">
      <c r="A10" s="57" t="s">
        <v>84</v>
      </c>
      <c r="B10" s="58" t="s">
        <v>78</v>
      </c>
      <c r="C10" s="59">
        <v>43556</v>
      </c>
      <c r="D10" s="60">
        <v>43805</v>
      </c>
      <c r="E10" s="61">
        <f t="shared" si="4"/>
        <v>249</v>
      </c>
      <c r="F10" s="62">
        <v>1.1399832355406538E-2</v>
      </c>
      <c r="G10" s="64">
        <f>Raport!C26</f>
        <v>0</v>
      </c>
      <c r="H10" s="64">
        <f t="shared" si="5"/>
        <v>0</v>
      </c>
      <c r="I10" s="83">
        <f t="shared" si="0"/>
        <v>0</v>
      </c>
      <c r="J10" s="83">
        <f t="shared" si="6"/>
        <v>0</v>
      </c>
      <c r="K10" s="83">
        <v>0</v>
      </c>
      <c r="L10" s="83">
        <f t="shared" si="1"/>
        <v>0</v>
      </c>
      <c r="M10" s="80">
        <f t="shared" si="2"/>
        <v>0</v>
      </c>
      <c r="N10" s="84">
        <f>Raport!C45</f>
        <v>0</v>
      </c>
      <c r="O10" s="84">
        <f t="shared" si="7"/>
        <v>0</v>
      </c>
      <c r="P10" s="83">
        <f t="shared" si="3"/>
        <v>0</v>
      </c>
      <c r="Q10" s="83">
        <f t="shared" si="8"/>
        <v>0</v>
      </c>
      <c r="R10" s="80"/>
      <c r="S10" s="37"/>
      <c r="T10" s="38"/>
      <c r="U10" s="22"/>
      <c r="V10" s="22"/>
      <c r="W10" s="22"/>
    </row>
    <row r="12" spans="1:23" hidden="1">
      <c r="A12" s="39"/>
      <c r="B12" s="40" t="s">
        <v>68</v>
      </c>
      <c r="C12" s="39"/>
      <c r="D12" s="39"/>
      <c r="E12" s="39"/>
      <c r="F12" s="41"/>
      <c r="G12" s="41"/>
      <c r="H12" s="42">
        <f>SUM(H3:H10)</f>
        <v>0</v>
      </c>
      <c r="I12" s="41"/>
      <c r="J12" s="42">
        <f>SUM(J3:J10)</f>
        <v>2.0998849940956944E-2</v>
      </c>
      <c r="K12" s="42"/>
      <c r="L12" s="41"/>
      <c r="M12" s="41"/>
      <c r="N12" s="41"/>
      <c r="O12" s="42">
        <f>SUM(O3:O10)</f>
        <v>0</v>
      </c>
      <c r="P12" s="45"/>
      <c r="Q12" s="42">
        <f>SUM(Q3:Q10)</f>
        <v>7.5190156579052952E-2</v>
      </c>
      <c r="R12" s="41"/>
    </row>
  </sheetData>
  <sheetProtection algorithmName="SHA-512" hashValue="FwK0w2CzxoYdJoAY3LaJ53q7mXoKKhyACS19jx3wsPbyENlEFHUop+ma0zKfh+hNSEA1VWRAWsJM0fH1gt8hWQ==" saltValue="BPggXJtbls9sMAje4i+y1g==" spinCount="100000" sheet="1" objects="1" scenarios="1"/>
  <autoFilter ref="B2:I7"/>
  <pageMargins left="0.70866141732283472" right="0.70866141732283472" top="1.24" bottom="0.74803149606299213" header="0.31496062992125984" footer="0.31496062992125984"/>
  <pageSetup paperSize="8" scale="16" fitToHeight="3" orientation="landscape" r:id="rId1"/>
  <headerFooter>
    <oddHeader>&amp;L&amp;G&amp;R
&amp;G</oddHeader>
    <oddFooter xml:space="preserve">&amp;CProjekt współfinansowany ze środków Unii Europejskiej w ramach
Programu Operacyjnego Pomoc Techniczna 2007-2013
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3.2"/>
  <cols>
    <col min="1" max="1" width="29.33203125" customWidth="1"/>
    <col min="2" max="2" width="119.88671875" customWidth="1"/>
  </cols>
  <sheetData>
    <row r="1" spans="1:2">
      <c r="A1" s="1" t="s">
        <v>3</v>
      </c>
      <c r="B1" s="1" t="s">
        <v>31</v>
      </c>
    </row>
    <row r="2" spans="1:2" ht="79.2">
      <c r="A2" s="65" t="s">
        <v>5</v>
      </c>
      <c r="B2" s="16" t="s">
        <v>91</v>
      </c>
    </row>
    <row r="3" spans="1:2" ht="92.4">
      <c r="A3" s="66" t="s">
        <v>6</v>
      </c>
      <c r="B3" s="16" t="s">
        <v>92</v>
      </c>
    </row>
    <row r="4" spans="1:2" ht="66">
      <c r="A4" s="67" t="s">
        <v>7</v>
      </c>
      <c r="B4" s="16" t="s">
        <v>93</v>
      </c>
    </row>
    <row r="5" spans="1:2">
      <c r="A5" s="68" t="s">
        <v>8</v>
      </c>
      <c r="B5" s="15" t="s">
        <v>32</v>
      </c>
    </row>
  </sheetData>
  <sheetProtection password="FDAE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Raport</vt:lpstr>
      <vt:lpstr>Zaawansowanie %-old</vt:lpstr>
      <vt:lpstr>Status Zadań</vt:lpstr>
      <vt:lpstr>Slowniki</vt:lpstr>
      <vt:lpstr>Raport!Print_Area</vt:lpstr>
      <vt:lpstr>Raport!Print_Titles</vt:lpstr>
      <vt:lpstr>Statusy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Skweres, Anna</dc:creator>
  <cp:lastModifiedBy>Autor</cp:lastModifiedBy>
  <cp:lastPrinted>2017-09-05T15:17:28Z</cp:lastPrinted>
  <dcterms:created xsi:type="dcterms:W3CDTF">2011-03-07T07:53:51Z</dcterms:created>
  <dcterms:modified xsi:type="dcterms:W3CDTF">2018-04-20T13:42:04Z</dcterms:modified>
</cp:coreProperties>
</file>